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440" windowHeight="11325" activeTab="3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Part2!$A$1:$H$77</definedName>
  </definedNames>
  <calcPr calcId="125725"/>
</workbook>
</file>

<file path=xl/calcChain.xml><?xml version="1.0" encoding="utf-8"?>
<calcChain xmlns="http://schemas.openxmlformats.org/spreadsheetml/2006/main">
  <c r="D22" i="4"/>
  <c r="D25" l="1"/>
  <c r="D24"/>
  <c r="F73" l="1"/>
  <c r="E73"/>
  <c r="J35" i="3" l="1"/>
  <c r="K35" s="1"/>
  <c r="D70" i="4"/>
  <c r="F70" s="1"/>
  <c r="O13" i="2"/>
  <c r="M13"/>
  <c r="D58" i="4"/>
  <c r="D57"/>
  <c r="D47"/>
  <c r="D46"/>
  <c r="D36"/>
  <c r="D35"/>
  <c r="D65"/>
  <c r="D72"/>
  <c r="E72" s="1"/>
  <c r="F71"/>
  <c r="E71"/>
  <c r="F69"/>
  <c r="E69"/>
  <c r="F68"/>
  <c r="E68"/>
  <c r="F67"/>
  <c r="E67"/>
  <c r="E66"/>
  <c r="P13" i="2"/>
  <c r="N13"/>
  <c r="L35" i="3" l="1"/>
  <c r="D64" i="4"/>
  <c r="E65"/>
  <c r="E70"/>
  <c r="F66"/>
  <c r="F65" s="1"/>
  <c r="F72"/>
  <c r="E64" l="1"/>
  <c r="F64"/>
  <c r="J5" i="3" l="1"/>
  <c r="J29"/>
  <c r="D55" i="4"/>
  <c r="D44"/>
  <c r="D33"/>
  <c r="J23" i="3"/>
  <c r="J17"/>
  <c r="J11"/>
  <c r="O12" i="2" l="1"/>
  <c r="M12"/>
  <c r="O11"/>
  <c r="M11"/>
  <c r="O8"/>
  <c r="M8"/>
  <c r="D61" i="4"/>
  <c r="D59"/>
  <c r="D50"/>
  <c r="D48"/>
  <c r="D39"/>
  <c r="D37"/>
  <c r="D28"/>
  <c r="D26"/>
  <c r="O10" i="2" l="1"/>
  <c r="M10"/>
  <c r="O9"/>
  <c r="M9"/>
  <c r="D17" i="4" l="1"/>
  <c r="E60" l="1"/>
  <c r="F60"/>
  <c r="E49"/>
  <c r="F49"/>
  <c r="K29" i="3" l="1"/>
  <c r="L29"/>
  <c r="K23"/>
  <c r="K17"/>
  <c r="L17"/>
  <c r="K13"/>
  <c r="K11"/>
  <c r="L11"/>
  <c r="L5"/>
  <c r="K5"/>
  <c r="L6"/>
  <c r="K6"/>
  <c r="L13" l="1"/>
  <c r="L23"/>
  <c r="E61" i="4" l="1"/>
  <c r="F50"/>
  <c r="E39"/>
  <c r="D15"/>
  <c r="E50" l="1"/>
  <c r="F39"/>
  <c r="F61"/>
  <c r="F58" l="1"/>
  <c r="E58"/>
  <c r="F57"/>
  <c r="E57"/>
  <c r="F56"/>
  <c r="E56"/>
  <c r="F47"/>
  <c r="E47"/>
  <c r="F46"/>
  <c r="E46"/>
  <c r="F45"/>
  <c r="E45"/>
  <c r="F38"/>
  <c r="E38"/>
  <c r="F35"/>
  <c r="F36"/>
  <c r="F34"/>
  <c r="E35"/>
  <c r="E36"/>
  <c r="E34"/>
  <c r="E26"/>
  <c r="E16"/>
  <c r="F16" s="1"/>
  <c r="F24"/>
  <c r="F25"/>
  <c r="F23"/>
  <c r="E24"/>
  <c r="E25"/>
  <c r="E23"/>
  <c r="F13"/>
  <c r="F14"/>
  <c r="F12"/>
  <c r="E13"/>
  <c r="E14"/>
  <c r="E12"/>
  <c r="E48" l="1"/>
  <c r="E15"/>
  <c r="F48"/>
  <c r="F59"/>
  <c r="F17"/>
  <c r="E17"/>
  <c r="F15"/>
  <c r="F26"/>
  <c r="F37"/>
  <c r="E37"/>
  <c r="E59"/>
  <c r="F28" l="1"/>
  <c r="E28"/>
  <c r="E11" l="1"/>
  <c r="E10" s="1"/>
  <c r="F11"/>
  <c r="F10" s="1"/>
  <c r="D10"/>
  <c r="D9" s="1"/>
  <c r="F9" l="1"/>
  <c r="E9"/>
  <c r="E22" l="1"/>
  <c r="E21" s="1"/>
  <c r="D21"/>
  <c r="D20" s="1"/>
  <c r="F22" l="1"/>
  <c r="F21" s="1"/>
  <c r="E20"/>
  <c r="F20"/>
  <c r="E33" l="1"/>
  <c r="E32" s="1"/>
  <c r="F33"/>
  <c r="F32" s="1"/>
  <c r="D32"/>
  <c r="D31" s="1"/>
  <c r="F31" l="1"/>
  <c r="E31"/>
  <c r="F55" l="1"/>
  <c r="F54" s="1"/>
  <c r="E55"/>
  <c r="E54" s="1"/>
  <c r="D54"/>
  <c r="D53" s="1"/>
  <c r="F53" l="1"/>
  <c r="E53"/>
  <c r="E44" l="1"/>
  <c r="E43" s="1"/>
  <c r="F44"/>
  <c r="F43" s="1"/>
  <c r="D43"/>
  <c r="D42" s="1"/>
  <c r="D6" s="1"/>
  <c r="D75" l="1"/>
  <c r="F6"/>
  <c r="E6"/>
  <c r="E42"/>
  <c r="F42"/>
  <c r="F75" l="1"/>
  <c r="E75"/>
</calcChain>
</file>

<file path=xl/sharedStrings.xml><?xml version="1.0" encoding="utf-8"?>
<sst xmlns="http://schemas.openxmlformats.org/spreadsheetml/2006/main" count="923" uniqueCount="227">
  <si>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</si>
  <si>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</si>
  <si>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</si>
  <si>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</si>
  <si>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</si>
  <si>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</si>
  <si>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</si>
  <si>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</si>
  <si>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</si>
  <si>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</si>
  <si>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</si>
  <si>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</si>
  <si>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</si>
  <si>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</si>
  <si>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</si>
  <si>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</si>
  <si>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</si>
  <si>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</si>
  <si>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</si>
  <si>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</si>
  <si>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</si>
  <si>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</si>
  <si>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</si>
  <si>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</si>
  <si>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</si>
  <si>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</si>
  <si>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</si>
  <si>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</si>
  <si>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</si>
  <si>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</si>
  <si>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</si>
  <si>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</si>
  <si>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</si>
  <si>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</si>
  <si>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</si>
  <si>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</si>
  <si>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</si>
  <si>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</si>
  <si>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</si>
  <si>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</si>
  <si>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</si>
  <si>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</si>
  <si>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</si>
  <si>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</si>
  <si>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</si>
  <si>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</si>
  <si>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</si>
  <si>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</si>
  <si>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</si>
  <si>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</si>
  <si>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</si>
  <si>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</si>
  <si>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</si>
  <si>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</si>
  <si>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</si>
  <si>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</si>
  <si>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</si>
  <si>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</si>
  <si>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</si>
  <si>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</si>
  <si>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</si>
  <si>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</si>
  <si>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</si>
  <si>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</si>
  <si>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</si>
  <si>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</si>
  <si>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</si>
  <si>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</si>
  <si>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</si>
  <si>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</si>
  <si>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</si>
  <si>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</si>
  <si>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</si>
  <si>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</si>
  <si>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</si>
  <si>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</si>
  <si>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</si>
  <si>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</si>
  <si>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</si>
  <si>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</si>
  <si>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</si>
  <si>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</si>
  <si>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</si>
  <si>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</si>
  <si>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</si>
  <si>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</si>
  <si>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</si>
  <si>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</si>
  <si>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</si>
  <si>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</si>
  <si>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</si>
  <si>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</si>
  <si>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</si>
  <si>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</si>
  <si>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</si>
  <si>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</si>
  <si>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</si>
  <si>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</si>
  <si>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</si>
  <si>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</si>
  <si>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</si>
  <si>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</si>
  <si>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</si>
  <si>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</si>
  <si>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</si>
  <si>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</si>
  <si>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</si>
  <si>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</si>
  <si>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</si>
  <si>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</si>
  <si>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</si>
  <si>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</si>
  <si>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</si>
  <si>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</si>
  <si>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</si>
  <si>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</si>
  <si>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</si>
  <si>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</si>
  <si>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</si>
  <si>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</si>
  <si>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</si>
  <si>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</si>
  <si>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</si>
  <si>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</si>
  <si>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</si>
  <si>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</si>
  <si>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</si>
  <si>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</si>
  <si>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</si>
  <si>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</si>
  <si>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</si>
  <si>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</si>
  <si>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</si>
  <si>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</si>
  <si>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</si>
  <si>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</si>
  <si>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</si>
  <si>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</si>
  <si>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</si>
  <si>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</si>
  <si>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</si>
  <si>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</si>
  <si>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</si>
  <si>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</si>
  <si>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</si>
  <si>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</si>
  <si>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</si>
  <si>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</si>
  <si>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</si>
  <si>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</si>
  <si>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</si>
  <si>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</si>
  <si>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</si>
  <si>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</si>
  <si>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</si>
  <si>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</si>
  <si>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</si>
  <si>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</si>
  <si>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</si>
  <si>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</si>
  <si>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</si>
  <si>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</si>
  <si>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</si>
  <si>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</si>
  <si>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</si>
  <si>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</si>
  <si>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</si>
  <si>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</si>
  <si>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</si>
  <si>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</si>
  <si>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</si>
  <si>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</si>
  <si>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</si>
  <si>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</si>
  <si>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</si>
  <si>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</si>
  <si>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</si>
  <si>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</si>
  <si>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</si>
  <si>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</si>
  <si>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</si>
  <si>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</si>
  <si>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</si>
  <si>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</si>
  <si>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</si>
  <si>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</si>
  <si>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</si>
  <si>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</si>
  <si>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</si>
  <si>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280000000120003330522045001301200001000100101</t>
  </si>
  <si>
    <t>1 = 1.3 + 2.3 + 3.3 + 4.3+5.3+6.3+7.3+8.3 +9.3+10.3+11.3+12.3 +13.3+14.3+15.3+ 16.3+17.3+18.3+19.3+20.3+21.3+22.3+ 23.3+24.3+25.3+26.3+27.3+28.3+29.3+ 30.3</t>
  </si>
  <si>
    <t>280000000120003330522045001001500001006100101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</si>
  <si>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</si>
  <si>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280000000120003330522045001001200001003100101</t>
  </si>
  <si>
    <t>280000000120003330522045001001600001004100101</t>
  </si>
  <si>
    <t>280000000120003330522045001001700001002100101</t>
  </si>
  <si>
    <t>280000000120003330522045001001800001000100101</t>
  </si>
  <si>
    <t>22889000Р69100300002001</t>
  </si>
  <si>
    <t>Социальное сопровождение граждан нуждающихся в социальном обслуживании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</si>
  <si>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</si>
  <si>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</si>
  <si>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</si>
  <si>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6.1.</t>
  </si>
  <si>
    <t>6.2.</t>
  </si>
  <si>
    <t>6.3.</t>
  </si>
  <si>
    <t>6.3.1.</t>
  </si>
  <si>
    <t>6.3.1.1.</t>
  </si>
  <si>
    <t>6.3.1.2.</t>
  </si>
  <si>
    <t>6.3.1.3.</t>
  </si>
  <si>
    <t>6.3.1.4..</t>
  </si>
  <si>
    <t>6.3.2.</t>
  </si>
  <si>
    <t>6.3.3.</t>
  </si>
  <si>
    <t>6.3.4.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</si>
  <si>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</si>
  <si>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</si>
  <si>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"Приложение 1 к постановлению 
Правительства Тверской области 
от 11.08.2015  №   380 -пп"</t>
  </si>
  <si>
    <t>6.3 = 6.3.1 x 6.3.2 - 6.3.4 x 6.3.3</t>
  </si>
  <si>
    <t>6.3.1 = 6.3.1.1 x 6.3.1.2 x 6.3.1.3 x 6.3.1.4</t>
  </si>
  <si>
    <t>Заместитель Министра демографической и семейной политики Тверской области</t>
  </si>
  <si>
    <t>Рапохин Михаил Геннадьевич</t>
  </si>
  <si>
    <t>«__» декабря   2021 г.</t>
  </si>
  <si>
    <t>на 2022 год и плановый период 2023-2024 годов</t>
  </si>
  <si>
    <t>2022 год (очередной финансовый год)</t>
  </si>
  <si>
    <t>2023 год 
(1-й год планового периода)</t>
  </si>
  <si>
    <t>2024 год 
(2-й год планового периода)</t>
  </si>
  <si>
    <t>2022 год 
(очередной финансовый год)</t>
  </si>
  <si>
    <t>2024 год
 (2-й год планового периода)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</si>
</sst>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20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125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164" fontId="0" fillId="7" borderId="0" xfId="0" applyNumberFormat="1" applyFont="1" applyFill="1" applyAlignment="1">
      <alignment vertical="top" wrapText="1"/>
    </xf>
    <xf numFmtId="0" fontId="13" fillId="7" borderId="3" xfId="0" applyNumberFormat="1" applyFont="1" applyFill="1" applyBorder="1" applyAlignment="1">
      <alignment horizontal="center" vertical="center" wrapText="1"/>
    </xf>
    <xf numFmtId="0" fontId="6" fillId="7" borderId="3" xfId="0" applyNumberFormat="1" applyFont="1" applyFill="1" applyBorder="1" applyAlignment="1">
      <alignment vertical="center" wrapText="1"/>
    </xf>
    <xf numFmtId="164" fontId="6" fillId="7" borderId="0" xfId="0" applyNumberFormat="1" applyFont="1" applyFill="1" applyAlignment="1">
      <alignment vertical="top" wrapText="1"/>
    </xf>
    <xf numFmtId="16" fontId="13" fillId="7" borderId="3" xfId="0" applyNumberFormat="1" applyFont="1" applyFill="1" applyBorder="1" applyAlignment="1">
      <alignment horizontal="center" vertical="center" wrapText="1"/>
    </xf>
    <xf numFmtId="49" fontId="11" fillId="7" borderId="9" xfId="0" applyNumberFormat="1" applyFont="1" applyFill="1" applyBorder="1" applyAlignment="1" applyProtection="1">
      <alignment vertical="top" wrapText="1"/>
      <protection hidden="1"/>
    </xf>
    <xf numFmtId="0" fontId="12" fillId="7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vertical="top" wrapText="1"/>
    </xf>
    <xf numFmtId="4" fontId="5" fillId="7" borderId="3" xfId="0" applyNumberFormat="1" applyFont="1" applyFill="1" applyBorder="1" applyAlignment="1">
      <alignment vertical="top" wrapText="1"/>
    </xf>
    <xf numFmtId="0" fontId="12" fillId="7" borderId="9" xfId="0" applyNumberFormat="1" applyFont="1" applyFill="1" applyBorder="1" applyAlignment="1">
      <alignment vertical="top" wrapText="1"/>
    </xf>
    <xf numFmtId="164" fontId="12" fillId="7" borderId="9" xfId="0" applyNumberFormat="1" applyFont="1" applyFill="1" applyBorder="1" applyAlignment="1">
      <alignment vertical="top" wrapText="1"/>
    </xf>
    <xf numFmtId="0" fontId="0" fillId="7" borderId="0" xfId="0" applyNumberFormat="1" applyFont="1" applyFill="1" applyAlignment="1">
      <alignment vertical="top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6" fillId="7" borderId="3" xfId="0" applyNumberFormat="1" applyFont="1" applyFill="1" applyBorder="1" applyAlignment="1">
      <alignment vertical="top" wrapText="1"/>
    </xf>
    <xf numFmtId="0" fontId="4" fillId="7" borderId="3" xfId="0" applyNumberFormat="1" applyFont="1" applyFill="1" applyBorder="1" applyAlignment="1">
      <alignment vertical="top" wrapText="1"/>
    </xf>
    <xf numFmtId="0" fontId="8" fillId="7" borderId="3" xfId="0" applyNumberFormat="1" applyFont="1" applyFill="1" applyBorder="1" applyAlignment="1">
      <alignment vertical="top" wrapText="1"/>
    </xf>
    <xf numFmtId="4" fontId="8" fillId="7" borderId="3" xfId="0" applyNumberFormat="1" applyFont="1" applyFill="1" applyBorder="1" applyAlignment="1">
      <alignment vertical="top" wrapText="1"/>
    </xf>
    <xf numFmtId="0" fontId="9" fillId="7" borderId="3" xfId="0" applyNumberFormat="1" applyFont="1" applyFill="1" applyBorder="1" applyAlignment="1">
      <alignment horizontal="left" vertical="top" wrapText="1"/>
    </xf>
    <xf numFmtId="0" fontId="6" fillId="7" borderId="5" xfId="0" applyNumberFormat="1" applyFont="1" applyFill="1" applyBorder="1" applyAlignment="1">
      <alignment vertical="top" wrapText="1"/>
    </xf>
    <xf numFmtId="164" fontId="6" fillId="7" borderId="5" xfId="0" applyNumberFormat="1" applyFont="1" applyFill="1" applyBorder="1" applyAlignment="1">
      <alignment vertical="top" wrapText="1"/>
    </xf>
    <xf numFmtId="0" fontId="12" fillId="7" borderId="4" xfId="0" applyNumberFormat="1" applyFont="1" applyFill="1" applyBorder="1" applyAlignment="1">
      <alignment vertical="top" wrapText="1"/>
    </xf>
    <xf numFmtId="164" fontId="4" fillId="7" borderId="5" xfId="0" applyNumberFormat="1" applyFont="1" applyFill="1" applyBorder="1" applyAlignment="1">
      <alignment vertical="top" wrapText="1"/>
    </xf>
    <xf numFmtId="0" fontId="4" fillId="7" borderId="4" xfId="0" applyNumberFormat="1" applyFont="1" applyFill="1" applyBorder="1" applyAlignment="1">
      <alignment vertical="top" wrapText="1"/>
    </xf>
    <xf numFmtId="164" fontId="0" fillId="7" borderId="5" xfId="0" applyNumberFormat="1" applyFont="1" applyFill="1" applyBorder="1" applyAlignment="1">
      <alignment vertical="top" wrapText="1"/>
    </xf>
    <xf numFmtId="0" fontId="8" fillId="7" borderId="4" xfId="0" applyNumberFormat="1" applyFont="1" applyFill="1" applyBorder="1" applyAlignment="1">
      <alignment vertical="top" wrapText="1"/>
    </xf>
    <xf numFmtId="4" fontId="8" fillId="7" borderId="4" xfId="0" applyNumberFormat="1" applyFont="1" applyFill="1" applyBorder="1" applyAlignment="1">
      <alignment vertical="top" wrapText="1"/>
    </xf>
    <xf numFmtId="0" fontId="9" fillId="7" borderId="4" xfId="0" applyNumberFormat="1" applyFont="1" applyFill="1" applyBorder="1" applyAlignment="1">
      <alignment horizontal="left" vertical="top" wrapText="1"/>
    </xf>
    <xf numFmtId="49" fontId="6" fillId="7" borderId="9" xfId="0" applyNumberFormat="1" applyFont="1" applyFill="1" applyBorder="1" applyAlignment="1" applyProtection="1">
      <alignment vertical="top" wrapText="1"/>
      <protection hidden="1"/>
    </xf>
    <xf numFmtId="0" fontId="6" fillId="7" borderId="9" xfId="0" applyNumberFormat="1" applyFont="1" applyFill="1" applyBorder="1" applyAlignment="1">
      <alignment vertical="top" wrapText="1"/>
    </xf>
    <xf numFmtId="0" fontId="11" fillId="7" borderId="9" xfId="0" applyNumberFormat="1" applyFont="1" applyFill="1" applyBorder="1" applyAlignment="1">
      <alignment vertical="top" wrapText="1"/>
    </xf>
    <xf numFmtId="164" fontId="0" fillId="7" borderId="9" xfId="0" applyNumberFormat="1" applyFont="1" applyFill="1" applyBorder="1" applyAlignment="1">
      <alignment vertical="top" wrapText="1"/>
    </xf>
    <xf numFmtId="0" fontId="4" fillId="7" borderId="9" xfId="0" applyNumberFormat="1" applyFont="1" applyFill="1" applyBorder="1" applyAlignment="1">
      <alignment vertical="top" wrapText="1"/>
    </xf>
    <xf numFmtId="0" fontId="8" fillId="7" borderId="9" xfId="0" applyNumberFormat="1" applyFont="1" applyFill="1" applyBorder="1" applyAlignment="1">
      <alignment vertical="top" wrapText="1"/>
    </xf>
    <xf numFmtId="4" fontId="8" fillId="7" borderId="9" xfId="0" applyNumberFormat="1" applyFont="1" applyFill="1" applyBorder="1" applyAlignment="1">
      <alignment vertical="top" wrapText="1"/>
    </xf>
    <xf numFmtId="0" fontId="5" fillId="7" borderId="9" xfId="0" applyNumberFormat="1" applyFont="1" applyFill="1" applyBorder="1" applyAlignment="1">
      <alignment horizontal="left" vertical="top" wrapText="1"/>
    </xf>
    <xf numFmtId="166" fontId="6" fillId="7" borderId="0" xfId="0" applyNumberFormat="1" applyFont="1" applyFill="1" applyBorder="1" applyAlignment="1">
      <alignment horizontal="right" vertical="center"/>
    </xf>
    <xf numFmtId="2" fontId="8" fillId="7" borderId="0" xfId="0" applyNumberFormat="1" applyFont="1" applyFill="1" applyBorder="1" applyAlignment="1">
      <alignment horizontal="center" vertical="top" wrapText="1"/>
    </xf>
    <xf numFmtId="0" fontId="0" fillId="7" borderId="0" xfId="0" applyNumberFormat="1" applyFont="1" applyFill="1" applyBorder="1" applyAlignment="1">
      <alignment vertical="top" wrapText="1"/>
    </xf>
    <xf numFmtId="4" fontId="6" fillId="7" borderId="0" xfId="0" applyNumberFormat="1" applyFont="1" applyFill="1" applyBorder="1" applyAlignment="1">
      <alignment vertical="top" wrapText="1"/>
    </xf>
    <xf numFmtId="0" fontId="0" fillId="7" borderId="0" xfId="0" applyNumberFormat="1" applyFont="1" applyFill="1" applyBorder="1" applyAlignment="1">
      <alignment horizontal="center" vertical="top" wrapText="1"/>
    </xf>
    <xf numFmtId="0" fontId="8" fillId="7" borderId="0" xfId="0" applyNumberFormat="1" applyFont="1" applyFill="1" applyBorder="1" applyAlignment="1">
      <alignment horizontal="center" vertical="top" wrapText="1"/>
    </xf>
    <xf numFmtId="4" fontId="0" fillId="7" borderId="0" xfId="0" applyNumberFormat="1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vertical="top" wrapText="1"/>
    </xf>
    <xf numFmtId="4" fontId="15" fillId="0" borderId="3" xfId="0" applyNumberFormat="1" applyFont="1" applyFill="1" applyBorder="1" applyAlignment="1">
      <alignment vertical="top" wrapText="1"/>
    </xf>
    <xf numFmtId="4" fontId="16" fillId="0" borderId="3" xfId="0" applyNumberFormat="1" applyFont="1" applyFill="1" applyBorder="1" applyAlignment="1">
      <alignment vertical="top" wrapText="1"/>
    </xf>
    <xf numFmtId="165" fontId="16" fillId="0" borderId="3" xfId="0" applyNumberFormat="1" applyFont="1" applyFill="1" applyBorder="1" applyAlignment="1">
      <alignment vertical="top" wrapText="1"/>
    </xf>
    <xf numFmtId="0" fontId="16" fillId="0" borderId="3" xfId="0" applyNumberFormat="1" applyFont="1" applyFill="1" applyBorder="1" applyAlignment="1">
      <alignment vertical="top" wrapText="1"/>
    </xf>
    <xf numFmtId="0" fontId="17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9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center" wrapText="1"/>
    </xf>
    <xf numFmtId="166" fontId="16" fillId="0" borderId="9" xfId="0" applyNumberFormat="1" applyFont="1" applyFill="1" applyBorder="1" applyAlignment="1">
      <alignment horizontal="right" vertical="center"/>
    </xf>
    <xf numFmtId="0" fontId="16" fillId="0" borderId="3" xfId="0" applyNumberFormat="1" applyFont="1" applyFill="1" applyBorder="1" applyAlignment="1">
      <alignment vertic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8" fillId="0" borderId="0" xfId="0" applyNumberFormat="1" applyFont="1" applyFill="1" applyAlignment="1">
      <alignment horizontal="left" wrapText="1"/>
    </xf>
    <xf numFmtId="0" fontId="15" fillId="5" borderId="3" xfId="0" applyNumberFormat="1" applyFont="1" applyFill="1" applyBorder="1" applyAlignment="1">
      <alignment vertical="top" wrapText="1"/>
    </xf>
    <xf numFmtId="49" fontId="15" fillId="5" borderId="4" xfId="0" applyNumberFormat="1" applyFont="1" applyFill="1" applyBorder="1" applyAlignment="1">
      <alignment horizontal="left" vertical="center" wrapText="1"/>
    </xf>
    <xf numFmtId="166" fontId="16" fillId="7" borderId="9" xfId="0" applyNumberFormat="1" applyFont="1" applyFill="1" applyBorder="1" applyAlignment="1">
      <alignment horizontal="right" vertical="center"/>
    </xf>
    <xf numFmtId="4" fontId="14" fillId="7" borderId="0" xfId="0" applyNumberFormat="1" applyFont="1" applyFill="1" applyBorder="1" applyAlignment="1">
      <alignment vertical="top" wrapText="1"/>
    </xf>
    <xf numFmtId="4" fontId="16" fillId="7" borderId="3" xfId="0" applyNumberFormat="1" applyFont="1" applyFill="1" applyBorder="1" applyAlignment="1">
      <alignment vertical="top" wrapText="1"/>
    </xf>
    <xf numFmtId="165" fontId="16" fillId="7" borderId="3" xfId="0" applyNumberFormat="1" applyFont="1" applyFill="1" applyBorder="1" applyAlignment="1">
      <alignment vertical="top" wrapText="1"/>
    </xf>
    <xf numFmtId="4" fontId="18" fillId="7" borderId="0" xfId="0" applyNumberFormat="1" applyFont="1" applyFill="1" applyBorder="1" applyAlignment="1">
      <alignment vertical="top" wrapText="1"/>
    </xf>
    <xf numFmtId="4" fontId="15" fillId="7" borderId="3" xfId="0" applyNumberFormat="1" applyFont="1" applyFill="1" applyBorder="1" applyAlignment="1">
      <alignment vertical="top" wrapText="1"/>
    </xf>
    <xf numFmtId="166" fontId="6" fillId="0" borderId="9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2" fillId="0" borderId="0" xfId="0" applyNumberFormat="1" applyFont="1" applyFill="1" applyAlignment="1">
      <alignment horizontal="center" wrapText="1"/>
    </xf>
    <xf numFmtId="0" fontId="19" fillId="0" borderId="1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Alignment="1">
      <alignment horizontal="center" wrapText="1"/>
    </xf>
    <xf numFmtId="0" fontId="19" fillId="0" borderId="0" xfId="0" applyNumberFormat="1" applyFont="1" applyFill="1" applyAlignment="1">
      <alignment horizontal="center" vertical="top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7" borderId="5" xfId="1" applyFont="1" applyFill="1" applyBorder="1" applyAlignment="1">
      <alignment horizontal="center" vertical="center" textRotation="90" wrapText="1"/>
    </xf>
    <xf numFmtId="0" fontId="6" fillId="7" borderId="10" xfId="1" applyFont="1" applyFill="1" applyBorder="1" applyAlignment="1">
      <alignment horizontal="center" vertical="center" textRotation="90" wrapText="1"/>
    </xf>
    <xf numFmtId="0" fontId="6" fillId="7" borderId="11" xfId="1" applyFont="1" applyFill="1" applyBorder="1" applyAlignment="1">
      <alignment horizontal="center" vertical="center" textRotation="90" wrapText="1"/>
    </xf>
    <xf numFmtId="0" fontId="6" fillId="7" borderId="6" xfId="1" applyFont="1" applyFill="1" applyBorder="1" applyAlignment="1">
      <alignment horizontal="center" vertical="center" textRotation="90" wrapText="1"/>
    </xf>
    <xf numFmtId="0" fontId="6" fillId="7" borderId="7" xfId="1" applyFont="1" applyFill="1" applyBorder="1" applyAlignment="1">
      <alignment horizontal="center" vertical="center" textRotation="90" wrapText="1"/>
    </xf>
    <xf numFmtId="0" fontId="6" fillId="7" borderId="8" xfId="1" applyFont="1" applyFill="1" applyBorder="1" applyAlignment="1">
      <alignment horizontal="center" vertical="center" textRotation="90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27E5F9"/>
      <color rgb="FF66FF66"/>
      <color rgb="FF3EE246"/>
      <color rgb="FF45C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view="pageBreakPreview" topLeftCell="A10" zoomScaleNormal="100" zoomScaleSheetLayoutView="100" workbookViewId="0">
      <selection activeCell="A28" sqref="A28:G28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7" t="s">
        <v>0</v>
      </c>
      <c r="B2" s="7" t="s">
        <v>0</v>
      </c>
      <c r="C2" s="7" t="s">
        <v>0</v>
      </c>
      <c r="D2" s="7" t="s">
        <v>0</v>
      </c>
      <c r="E2" s="97" t="s">
        <v>215</v>
      </c>
      <c r="F2" s="98"/>
      <c r="G2" s="98"/>
    </row>
    <row r="3" spans="1:7" ht="18" customHeight="1">
      <c r="A3" s="7" t="s">
        <v>0</v>
      </c>
      <c r="B3" s="7" t="s">
        <v>0</v>
      </c>
      <c r="C3" s="7" t="s">
        <v>0</v>
      </c>
      <c r="D3" s="7" t="s">
        <v>0</v>
      </c>
      <c r="E3" s="99" t="s">
        <v>0</v>
      </c>
      <c r="F3" s="99" t="s">
        <v>0</v>
      </c>
      <c r="G3" s="99" t="s">
        <v>0</v>
      </c>
    </row>
    <row r="4" spans="1:7" ht="18" customHeight="1">
      <c r="A4" s="7" t="s">
        <v>0</v>
      </c>
      <c r="B4" s="7" t="s">
        <v>0</v>
      </c>
      <c r="C4" s="7" t="s">
        <v>0</v>
      </c>
      <c r="D4" s="7" t="s">
        <v>0</v>
      </c>
      <c r="E4" s="99" t="s">
        <v>0</v>
      </c>
      <c r="F4" s="99" t="s">
        <v>0</v>
      </c>
      <c r="G4" s="99" t="s">
        <v>0</v>
      </c>
    </row>
    <row r="5" spans="1:7" ht="12.75" customHeight="1">
      <c r="A5" s="7" t="s">
        <v>0</v>
      </c>
      <c r="B5" s="7" t="s">
        <v>0</v>
      </c>
      <c r="C5" s="7" t="s">
        <v>0</v>
      </c>
      <c r="D5" s="7" t="s">
        <v>0</v>
      </c>
      <c r="E5" s="100" t="s">
        <v>1</v>
      </c>
      <c r="F5" s="100"/>
      <c r="G5" s="100"/>
    </row>
    <row r="6" spans="1:7" ht="12.75" customHeight="1">
      <c r="A6" s="7" t="s">
        <v>0</v>
      </c>
      <c r="B6" s="7" t="s">
        <v>0</v>
      </c>
      <c r="C6" s="7" t="s">
        <v>0</v>
      </c>
      <c r="D6" s="7" t="s">
        <v>0</v>
      </c>
      <c r="E6" s="101" t="s">
        <v>218</v>
      </c>
      <c r="F6" s="102"/>
      <c r="G6" s="102"/>
    </row>
    <row r="7" spans="1:7" ht="30.4" customHeight="1">
      <c r="A7" s="7" t="s">
        <v>0</v>
      </c>
      <c r="B7" s="7" t="s">
        <v>0</v>
      </c>
      <c r="C7" s="7" t="s">
        <v>0</v>
      </c>
      <c r="D7" s="7" t="s">
        <v>0</v>
      </c>
      <c r="E7" s="103" t="s">
        <v>2</v>
      </c>
      <c r="F7" s="103"/>
      <c r="G7" s="103"/>
    </row>
    <row r="8" spans="1:7" ht="31.35" customHeight="1">
      <c r="A8" s="7" t="s">
        <v>0</v>
      </c>
      <c r="B8" s="7" t="s">
        <v>0</v>
      </c>
      <c r="C8" s="7" t="s">
        <v>0</v>
      </c>
      <c r="D8" s="7" t="s">
        <v>0</v>
      </c>
      <c r="E8" s="9" t="s">
        <v>0</v>
      </c>
      <c r="F8" s="9" t="s">
        <v>0</v>
      </c>
      <c r="G8" s="21" t="s">
        <v>219</v>
      </c>
    </row>
    <row r="9" spans="1:7" ht="12.75" customHeight="1">
      <c r="A9" s="7" t="s">
        <v>0</v>
      </c>
      <c r="B9" s="7" t="s">
        <v>0</v>
      </c>
      <c r="C9" s="7" t="s">
        <v>0</v>
      </c>
      <c r="D9" s="7" t="s">
        <v>0</v>
      </c>
      <c r="E9" s="9" t="s">
        <v>0</v>
      </c>
      <c r="F9" s="9" t="s">
        <v>0</v>
      </c>
      <c r="G9" s="1" t="s">
        <v>3</v>
      </c>
    </row>
    <row r="10" spans="1:7" ht="12.75" customHeight="1">
      <c r="A10" s="7" t="s">
        <v>0</v>
      </c>
      <c r="B10" s="7" t="s">
        <v>0</v>
      </c>
      <c r="C10" s="7" t="s">
        <v>0</v>
      </c>
      <c r="D10" s="7" t="s">
        <v>0</v>
      </c>
      <c r="E10" s="9" t="s">
        <v>0</v>
      </c>
      <c r="F10" s="9" t="s">
        <v>0</v>
      </c>
      <c r="G10" s="8" t="s">
        <v>4</v>
      </c>
    </row>
    <row r="11" spans="1:7" ht="12.75" customHeight="1">
      <c r="A11" s="86" t="s">
        <v>0</v>
      </c>
      <c r="B11" s="86" t="s">
        <v>0</v>
      </c>
      <c r="C11" s="86" t="s">
        <v>0</v>
      </c>
      <c r="D11" s="86" t="s">
        <v>0</v>
      </c>
      <c r="E11" s="85" t="s">
        <v>0</v>
      </c>
      <c r="F11" s="85" t="s">
        <v>0</v>
      </c>
      <c r="G11" s="87" t="s">
        <v>220</v>
      </c>
    </row>
    <row r="12" spans="1:7" ht="30.2" customHeight="1">
      <c r="A12" s="7" t="s">
        <v>0</v>
      </c>
      <c r="B12" s="7" t="s">
        <v>0</v>
      </c>
      <c r="C12" s="7" t="s">
        <v>0</v>
      </c>
      <c r="D12" s="7" t="s">
        <v>0</v>
      </c>
      <c r="E12" s="102" t="s">
        <v>5</v>
      </c>
      <c r="F12" s="102"/>
      <c r="G12" s="102"/>
    </row>
    <row r="13" spans="1:7" ht="12.75" customHeight="1">
      <c r="A13" s="7" t="s">
        <v>0</v>
      </c>
      <c r="B13" s="7" t="s">
        <v>0</v>
      </c>
      <c r="C13" s="7" t="s">
        <v>0</v>
      </c>
      <c r="D13" s="7" t="s">
        <v>0</v>
      </c>
      <c r="E13" s="103" t="s">
        <v>6</v>
      </c>
      <c r="F13" s="103"/>
      <c r="G13" s="103"/>
    </row>
    <row r="14" spans="1:7" ht="27.2" customHeight="1">
      <c r="A14" s="7" t="s">
        <v>0</v>
      </c>
      <c r="B14" s="7" t="s">
        <v>0</v>
      </c>
      <c r="C14" s="7" t="s">
        <v>0</v>
      </c>
      <c r="D14" s="7" t="s">
        <v>0</v>
      </c>
      <c r="E14" s="9" t="s">
        <v>0</v>
      </c>
      <c r="F14" s="9" t="s">
        <v>0</v>
      </c>
      <c r="G14" s="21" t="s">
        <v>213</v>
      </c>
    </row>
    <row r="15" spans="1:7" ht="12.75" customHeight="1">
      <c r="A15" s="7" t="s">
        <v>0</v>
      </c>
      <c r="B15" s="7" t="s">
        <v>0</v>
      </c>
      <c r="C15" s="7" t="s">
        <v>0</v>
      </c>
      <c r="D15" s="7" t="s">
        <v>0</v>
      </c>
      <c r="E15" s="9" t="s">
        <v>0</v>
      </c>
      <c r="F15" s="9" t="s">
        <v>0</v>
      </c>
      <c r="G15" s="1" t="s">
        <v>3</v>
      </c>
    </row>
    <row r="16" spans="1:7" ht="12.75" customHeight="1">
      <c r="A16" s="7" t="s">
        <v>0</v>
      </c>
      <c r="B16" s="7" t="s">
        <v>0</v>
      </c>
      <c r="C16" s="7" t="s">
        <v>0</v>
      </c>
      <c r="D16" s="7" t="s">
        <v>0</v>
      </c>
      <c r="E16" s="9" t="s">
        <v>0</v>
      </c>
      <c r="F16" s="9" t="s">
        <v>0</v>
      </c>
      <c r="G16" s="8" t="s">
        <v>7</v>
      </c>
    </row>
    <row r="17" spans="1:7" ht="12.75" customHeight="1">
      <c r="A17" s="86" t="s">
        <v>0</v>
      </c>
      <c r="B17" s="86" t="s">
        <v>0</v>
      </c>
      <c r="C17" s="86" t="s">
        <v>0</v>
      </c>
      <c r="D17" s="86" t="s">
        <v>0</v>
      </c>
      <c r="E17" s="85" t="s">
        <v>0</v>
      </c>
      <c r="F17" s="85" t="s">
        <v>0</v>
      </c>
      <c r="G17" s="87" t="s">
        <v>220</v>
      </c>
    </row>
    <row r="18" spans="1:7" ht="23.65" customHeight="1">
      <c r="A18" s="7" t="s">
        <v>0</v>
      </c>
      <c r="B18" s="7" t="s">
        <v>0</v>
      </c>
      <c r="C18" s="7" t="s">
        <v>0</v>
      </c>
      <c r="D18" s="7" t="s">
        <v>0</v>
      </c>
      <c r="E18" s="102" t="s">
        <v>184</v>
      </c>
      <c r="F18" s="102"/>
      <c r="G18" s="102"/>
    </row>
    <row r="19" spans="1:7" ht="29.45" customHeight="1">
      <c r="A19" s="7" t="s">
        <v>0</v>
      </c>
      <c r="B19" s="7" t="s">
        <v>0</v>
      </c>
      <c r="C19" s="7" t="s">
        <v>0</v>
      </c>
      <c r="D19" s="7" t="s">
        <v>0</v>
      </c>
      <c r="E19" s="103" t="s">
        <v>8</v>
      </c>
      <c r="F19" s="103"/>
      <c r="G19" s="103"/>
    </row>
    <row r="20" spans="1:7" ht="25.9" customHeight="1">
      <c r="A20" s="7" t="s">
        <v>0</v>
      </c>
      <c r="B20" s="7" t="s">
        <v>0</v>
      </c>
      <c r="C20" s="7" t="s">
        <v>0</v>
      </c>
      <c r="D20" s="7" t="s">
        <v>0</v>
      </c>
      <c r="E20" s="9" t="s">
        <v>0</v>
      </c>
      <c r="F20" s="9" t="s">
        <v>0</v>
      </c>
      <c r="G20" s="20"/>
    </row>
    <row r="21" spans="1:7" ht="12.75" customHeight="1">
      <c r="A21" s="7" t="s">
        <v>0</v>
      </c>
      <c r="B21" s="7" t="s">
        <v>0</v>
      </c>
      <c r="C21" s="7" t="s">
        <v>0</v>
      </c>
      <c r="D21" s="7" t="s">
        <v>0</v>
      </c>
      <c r="E21" s="9" t="s">
        <v>0</v>
      </c>
      <c r="F21" s="9" t="s">
        <v>0</v>
      </c>
      <c r="G21" s="9" t="s">
        <v>3</v>
      </c>
    </row>
    <row r="22" spans="1:7" ht="12.75" customHeight="1">
      <c r="A22" s="7" t="s">
        <v>0</v>
      </c>
      <c r="B22" s="7" t="s">
        <v>0</v>
      </c>
      <c r="C22" s="7" t="s">
        <v>0</v>
      </c>
      <c r="D22" s="7" t="s">
        <v>0</v>
      </c>
      <c r="E22" s="9" t="s">
        <v>0</v>
      </c>
      <c r="F22" s="9" t="s">
        <v>0</v>
      </c>
      <c r="G22" s="8" t="s">
        <v>9</v>
      </c>
    </row>
    <row r="23" spans="1:7" ht="12.75" customHeight="1">
      <c r="A23" s="86" t="s">
        <v>0</v>
      </c>
      <c r="B23" s="86" t="s">
        <v>0</v>
      </c>
      <c r="C23" s="86" t="s">
        <v>0</v>
      </c>
      <c r="D23" s="86" t="s">
        <v>0</v>
      </c>
      <c r="E23" s="85" t="s">
        <v>0</v>
      </c>
      <c r="F23" s="85" t="s">
        <v>0</v>
      </c>
      <c r="G23" s="87" t="s">
        <v>220</v>
      </c>
    </row>
    <row r="24" spans="1:7" ht="18" customHeight="1">
      <c r="A24" s="7" t="s">
        <v>0</v>
      </c>
      <c r="B24" s="7" t="s">
        <v>0</v>
      </c>
      <c r="C24" s="7" t="s">
        <v>0</v>
      </c>
      <c r="D24" s="7" t="s">
        <v>0</v>
      </c>
      <c r="E24" s="9" t="s">
        <v>0</v>
      </c>
      <c r="F24" s="9" t="s">
        <v>0</v>
      </c>
      <c r="G24" s="9" t="s">
        <v>0</v>
      </c>
    </row>
    <row r="25" spans="1:7" ht="24.95" customHeight="1">
      <c r="A25" s="107" t="s">
        <v>10</v>
      </c>
      <c r="B25" s="107"/>
      <c r="C25" s="107"/>
      <c r="D25" s="107"/>
      <c r="E25" s="107"/>
      <c r="F25" s="107"/>
      <c r="G25" s="107"/>
    </row>
    <row r="26" spans="1:7" ht="12.75" customHeight="1">
      <c r="A26" s="104" t="s">
        <v>214</v>
      </c>
      <c r="B26" s="104"/>
      <c r="C26" s="104"/>
      <c r="D26" s="104"/>
      <c r="E26" s="104"/>
      <c r="F26" s="104"/>
      <c r="G26" s="104"/>
    </row>
    <row r="27" spans="1:7" ht="12.75" customHeight="1">
      <c r="A27" s="105" t="s">
        <v>11</v>
      </c>
      <c r="B27" s="105"/>
      <c r="C27" s="105"/>
      <c r="D27" s="105"/>
      <c r="E27" s="105"/>
      <c r="F27" s="105"/>
      <c r="G27" s="105"/>
    </row>
    <row r="28" spans="1:7" ht="18" customHeight="1">
      <c r="A28" s="106" t="s">
        <v>221</v>
      </c>
      <c r="B28" s="106"/>
      <c r="C28" s="106"/>
      <c r="D28" s="106"/>
      <c r="E28" s="106"/>
      <c r="F28" s="106"/>
      <c r="G28" s="106"/>
    </row>
  </sheetData>
  <mergeCells count="12">
    <mergeCell ref="A27:G27"/>
    <mergeCell ref="A28:G28"/>
    <mergeCell ref="E12:G12"/>
    <mergeCell ref="E13:G13"/>
    <mergeCell ref="E18:G18"/>
    <mergeCell ref="E19:G19"/>
    <mergeCell ref="A25:G25"/>
    <mergeCell ref="E2:G4"/>
    <mergeCell ref="E5:G5"/>
    <mergeCell ref="E6:G6"/>
    <mergeCell ref="E7:G7"/>
    <mergeCell ref="A26:G2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5"/>
  <sheetViews>
    <sheetView topLeftCell="D12" zoomScale="91" zoomScaleNormal="91" workbookViewId="0">
      <selection activeCell="K13" sqref="K13"/>
    </sheetView>
  </sheetViews>
  <sheetFormatPr defaultRowHeight="12.75"/>
  <cols>
    <col min="1" max="1" width="21.83203125" style="25" customWidth="1"/>
    <col min="2" max="2" width="18.83203125" style="25" customWidth="1"/>
    <col min="3" max="3" width="30" style="25" customWidth="1"/>
    <col min="4" max="4" width="37.83203125" style="25" customWidth="1"/>
    <col min="5" max="5" width="31.83203125" style="25" customWidth="1"/>
    <col min="6" max="8" width="15" style="25" customWidth="1"/>
    <col min="9" max="9" width="14.83203125" style="25" customWidth="1"/>
    <col min="10" max="10" width="9.83203125" style="25" customWidth="1"/>
    <col min="11" max="11" width="10.83203125" style="25" customWidth="1"/>
    <col min="12" max="12" width="9" style="25" customWidth="1"/>
    <col min="13" max="13" width="11.33203125" style="25" customWidth="1"/>
    <col min="14" max="14" width="8.33203125" style="25" customWidth="1"/>
    <col min="15" max="15" width="10.5" style="25" customWidth="1"/>
    <col min="16" max="17" width="9.1640625" style="25" customWidth="1"/>
    <col min="18" max="18" width="11.5" style="25" customWidth="1"/>
    <col min="19" max="19" width="21.1640625" customWidth="1"/>
  </cols>
  <sheetData>
    <row r="1" spans="1:19">
      <c r="A1" s="36" t="s">
        <v>0</v>
      </c>
    </row>
    <row r="2" spans="1:19" ht="31.35" customHeight="1">
      <c r="A2" s="109" t="s">
        <v>12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19" ht="33.950000000000003" customHeight="1">
      <c r="A3" s="110" t="s">
        <v>13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</row>
    <row r="4" spans="1:19" ht="188.25" customHeight="1">
      <c r="A4" s="111" t="s">
        <v>174</v>
      </c>
      <c r="B4" s="111" t="s">
        <v>175</v>
      </c>
      <c r="C4" s="111" t="s">
        <v>176</v>
      </c>
      <c r="D4" s="114" t="s">
        <v>177</v>
      </c>
      <c r="E4" s="115"/>
      <c r="F4" s="116"/>
      <c r="G4" s="114" t="s">
        <v>178</v>
      </c>
      <c r="H4" s="116"/>
      <c r="I4" s="117" t="s">
        <v>179</v>
      </c>
      <c r="J4" s="117"/>
      <c r="K4" s="108" t="s">
        <v>17</v>
      </c>
      <c r="L4" s="108"/>
      <c r="M4" s="108"/>
      <c r="N4" s="108"/>
      <c r="O4" s="108"/>
      <c r="P4" s="108"/>
      <c r="Q4" s="118" t="s">
        <v>18</v>
      </c>
      <c r="R4" s="118"/>
      <c r="S4" s="118"/>
    </row>
    <row r="5" spans="1:19" ht="36.75" customHeight="1">
      <c r="A5" s="112"/>
      <c r="B5" s="112"/>
      <c r="C5" s="112"/>
      <c r="D5" s="111" t="s">
        <v>19</v>
      </c>
      <c r="E5" s="111" t="s">
        <v>20</v>
      </c>
      <c r="F5" s="111" t="s">
        <v>21</v>
      </c>
      <c r="G5" s="111" t="s">
        <v>22</v>
      </c>
      <c r="H5" s="111" t="s">
        <v>23</v>
      </c>
      <c r="I5" s="117"/>
      <c r="J5" s="117"/>
      <c r="K5" s="108" t="s">
        <v>222</v>
      </c>
      <c r="L5" s="108"/>
      <c r="M5" s="108" t="s">
        <v>223</v>
      </c>
      <c r="N5" s="108"/>
      <c r="O5" s="108" t="s">
        <v>224</v>
      </c>
      <c r="P5" s="108"/>
      <c r="Q5" s="118" t="s">
        <v>0</v>
      </c>
      <c r="R5" s="118" t="s">
        <v>0</v>
      </c>
      <c r="S5" s="118" t="s">
        <v>0</v>
      </c>
    </row>
    <row r="6" spans="1:19" ht="71.25" customHeight="1">
      <c r="A6" s="113"/>
      <c r="B6" s="113"/>
      <c r="C6" s="113"/>
      <c r="D6" s="113"/>
      <c r="E6" s="113"/>
      <c r="F6" s="113"/>
      <c r="G6" s="113"/>
      <c r="H6" s="113"/>
      <c r="I6" s="37" t="s">
        <v>24</v>
      </c>
      <c r="J6" s="37" t="s">
        <v>25</v>
      </c>
      <c r="K6" s="38" t="s">
        <v>26</v>
      </c>
      <c r="L6" s="38" t="s">
        <v>27</v>
      </c>
      <c r="M6" s="38" t="s">
        <v>26</v>
      </c>
      <c r="N6" s="38" t="s">
        <v>27</v>
      </c>
      <c r="O6" s="38" t="s">
        <v>26</v>
      </c>
      <c r="P6" s="38" t="s">
        <v>27</v>
      </c>
      <c r="Q6" s="38" t="s">
        <v>28</v>
      </c>
      <c r="R6" s="38" t="s">
        <v>29</v>
      </c>
      <c r="S6" s="75" t="s">
        <v>30</v>
      </c>
    </row>
    <row r="7" spans="1:19" ht="20.100000000000001" customHeight="1">
      <c r="A7" s="38" t="s">
        <v>31</v>
      </c>
      <c r="B7" s="38" t="s">
        <v>32</v>
      </c>
      <c r="C7" s="38" t="s">
        <v>33</v>
      </c>
      <c r="D7" s="38" t="s">
        <v>34</v>
      </c>
      <c r="E7" s="38" t="s">
        <v>35</v>
      </c>
      <c r="F7" s="38" t="s">
        <v>36</v>
      </c>
      <c r="G7" s="38" t="s">
        <v>37</v>
      </c>
      <c r="H7" s="38" t="s">
        <v>38</v>
      </c>
      <c r="I7" s="38" t="s">
        <v>39</v>
      </c>
      <c r="J7" s="38" t="s">
        <v>40</v>
      </c>
      <c r="K7" s="38" t="s">
        <v>41</v>
      </c>
      <c r="L7" s="38" t="s">
        <v>42</v>
      </c>
      <c r="M7" s="38" t="s">
        <v>43</v>
      </c>
      <c r="N7" s="38" t="s">
        <v>44</v>
      </c>
      <c r="O7" s="38" t="s">
        <v>45</v>
      </c>
      <c r="P7" s="38" t="s">
        <v>46</v>
      </c>
      <c r="Q7" s="38" t="s">
        <v>47</v>
      </c>
      <c r="R7" s="38" t="s">
        <v>48</v>
      </c>
      <c r="S7" s="75" t="s">
        <v>49</v>
      </c>
    </row>
    <row r="8" spans="1:19" s="25" customFormat="1" ht="126" customHeight="1">
      <c r="A8" s="30" t="s">
        <v>191</v>
      </c>
      <c r="B8" s="39" t="s">
        <v>50</v>
      </c>
      <c r="C8" s="39" t="s">
        <v>54</v>
      </c>
      <c r="D8" s="31" t="s">
        <v>192</v>
      </c>
      <c r="E8" s="39" t="s">
        <v>54</v>
      </c>
      <c r="F8" s="40" t="s">
        <v>0</v>
      </c>
      <c r="G8" s="40" t="s">
        <v>51</v>
      </c>
      <c r="H8" s="32" t="s">
        <v>0</v>
      </c>
      <c r="I8" s="41" t="s">
        <v>52</v>
      </c>
      <c r="J8" s="41" t="s">
        <v>53</v>
      </c>
      <c r="K8" s="42">
        <v>10</v>
      </c>
      <c r="L8" s="42">
        <v>0</v>
      </c>
      <c r="M8" s="42">
        <f t="shared" ref="M8:M13" si="0">K8</f>
        <v>10</v>
      </c>
      <c r="N8" s="42">
        <v>0</v>
      </c>
      <c r="O8" s="42">
        <f t="shared" ref="O8:O13" si="1">K8</f>
        <v>10</v>
      </c>
      <c r="P8" s="42">
        <v>0</v>
      </c>
      <c r="Q8" s="43" t="s">
        <v>182</v>
      </c>
      <c r="R8" s="43" t="s">
        <v>181</v>
      </c>
      <c r="S8" s="77" t="s">
        <v>180</v>
      </c>
    </row>
    <row r="9" spans="1:19" s="25" customFormat="1" ht="126" customHeight="1">
      <c r="A9" s="30" t="s">
        <v>193</v>
      </c>
      <c r="B9" s="39" t="s">
        <v>50</v>
      </c>
      <c r="C9" s="39" t="s">
        <v>185</v>
      </c>
      <c r="D9" s="31" t="s">
        <v>192</v>
      </c>
      <c r="E9" s="39" t="s">
        <v>185</v>
      </c>
      <c r="F9" s="40"/>
      <c r="G9" s="40" t="s">
        <v>51</v>
      </c>
      <c r="H9" s="32" t="s">
        <v>0</v>
      </c>
      <c r="I9" s="41" t="s">
        <v>52</v>
      </c>
      <c r="J9" s="41" t="s">
        <v>53</v>
      </c>
      <c r="K9" s="42">
        <v>10</v>
      </c>
      <c r="L9" s="42">
        <v>0</v>
      </c>
      <c r="M9" s="42">
        <f t="shared" si="0"/>
        <v>10</v>
      </c>
      <c r="N9" s="42">
        <v>0</v>
      </c>
      <c r="O9" s="42">
        <f t="shared" si="1"/>
        <v>10</v>
      </c>
      <c r="P9" s="42">
        <v>0</v>
      </c>
      <c r="Q9" s="43" t="s">
        <v>182</v>
      </c>
      <c r="R9" s="43" t="s">
        <v>181</v>
      </c>
      <c r="S9" s="77" t="s">
        <v>180</v>
      </c>
    </row>
    <row r="10" spans="1:19" s="25" customFormat="1" ht="126" customHeight="1">
      <c r="A10" s="30" t="s">
        <v>194</v>
      </c>
      <c r="B10" s="39" t="s">
        <v>50</v>
      </c>
      <c r="C10" s="39" t="s">
        <v>55</v>
      </c>
      <c r="D10" s="31" t="s">
        <v>192</v>
      </c>
      <c r="E10" s="39" t="s">
        <v>55</v>
      </c>
      <c r="F10" s="40" t="s">
        <v>0</v>
      </c>
      <c r="G10" s="40" t="s">
        <v>51</v>
      </c>
      <c r="H10" s="32" t="s">
        <v>0</v>
      </c>
      <c r="I10" s="41" t="s">
        <v>52</v>
      </c>
      <c r="J10" s="41" t="s">
        <v>53</v>
      </c>
      <c r="K10" s="42">
        <v>6</v>
      </c>
      <c r="L10" s="42">
        <v>0</v>
      </c>
      <c r="M10" s="42">
        <f t="shared" si="0"/>
        <v>6</v>
      </c>
      <c r="N10" s="42">
        <v>0</v>
      </c>
      <c r="O10" s="42">
        <f t="shared" si="1"/>
        <v>6</v>
      </c>
      <c r="P10" s="42">
        <v>0</v>
      </c>
      <c r="Q10" s="43" t="s">
        <v>182</v>
      </c>
      <c r="R10" s="43" t="s">
        <v>181</v>
      </c>
      <c r="S10" s="77" t="s">
        <v>180</v>
      </c>
    </row>
    <row r="11" spans="1:19" s="25" customFormat="1" ht="122.25" customHeight="1">
      <c r="A11" s="30" t="s">
        <v>195</v>
      </c>
      <c r="B11" s="39" t="s">
        <v>50</v>
      </c>
      <c r="C11" s="39" t="s">
        <v>56</v>
      </c>
      <c r="D11" s="31" t="s">
        <v>192</v>
      </c>
      <c r="E11" s="39" t="s">
        <v>56</v>
      </c>
      <c r="F11" s="40" t="s">
        <v>0</v>
      </c>
      <c r="G11" s="40" t="s">
        <v>51</v>
      </c>
      <c r="H11" s="32" t="s">
        <v>0</v>
      </c>
      <c r="I11" s="41" t="s">
        <v>52</v>
      </c>
      <c r="J11" s="41" t="s">
        <v>53</v>
      </c>
      <c r="K11" s="42">
        <v>10</v>
      </c>
      <c r="L11" s="42">
        <v>0</v>
      </c>
      <c r="M11" s="42">
        <f t="shared" si="0"/>
        <v>10</v>
      </c>
      <c r="N11" s="42">
        <v>0</v>
      </c>
      <c r="O11" s="42">
        <f t="shared" si="1"/>
        <v>10</v>
      </c>
      <c r="P11" s="42">
        <v>0</v>
      </c>
      <c r="Q11" s="43" t="s">
        <v>182</v>
      </c>
      <c r="R11" s="43" t="s">
        <v>181</v>
      </c>
      <c r="S11" s="77" t="s">
        <v>180</v>
      </c>
    </row>
    <row r="12" spans="1:19" s="25" customFormat="1" ht="129" customHeight="1">
      <c r="A12" s="30" t="s">
        <v>196</v>
      </c>
      <c r="B12" s="44" t="s">
        <v>50</v>
      </c>
      <c r="C12" s="45" t="s">
        <v>186</v>
      </c>
      <c r="D12" s="46" t="s">
        <v>192</v>
      </c>
      <c r="E12" s="45" t="s">
        <v>186</v>
      </c>
      <c r="F12" s="47"/>
      <c r="G12" s="48" t="s">
        <v>51</v>
      </c>
      <c r="H12" s="49"/>
      <c r="I12" s="50" t="s">
        <v>52</v>
      </c>
      <c r="J12" s="50" t="s">
        <v>53</v>
      </c>
      <c r="K12" s="51">
        <v>12</v>
      </c>
      <c r="L12" s="51">
        <v>0</v>
      </c>
      <c r="M12" s="51">
        <f t="shared" si="0"/>
        <v>12</v>
      </c>
      <c r="N12" s="51">
        <v>0</v>
      </c>
      <c r="O12" s="51">
        <f t="shared" si="1"/>
        <v>12</v>
      </c>
      <c r="P12" s="51">
        <v>0</v>
      </c>
      <c r="Q12" s="52" t="s">
        <v>182</v>
      </c>
      <c r="R12" s="52" t="s">
        <v>181</v>
      </c>
      <c r="S12" s="78" t="s">
        <v>180</v>
      </c>
    </row>
    <row r="13" spans="1:19" s="25" customFormat="1" ht="336">
      <c r="A13" s="53" t="s">
        <v>197</v>
      </c>
      <c r="B13" s="54" t="s">
        <v>198</v>
      </c>
      <c r="C13" s="34" t="s">
        <v>199</v>
      </c>
      <c r="D13" s="54" t="s">
        <v>200</v>
      </c>
      <c r="E13" s="55" t="s">
        <v>199</v>
      </c>
      <c r="F13" s="56"/>
      <c r="G13" s="57" t="s">
        <v>51</v>
      </c>
      <c r="H13" s="56"/>
      <c r="I13" s="58" t="s">
        <v>52</v>
      </c>
      <c r="J13" s="58" t="s">
        <v>201</v>
      </c>
      <c r="K13" s="59">
        <v>21</v>
      </c>
      <c r="L13" s="59">
        <v>0</v>
      </c>
      <c r="M13" s="59">
        <f t="shared" si="0"/>
        <v>21</v>
      </c>
      <c r="N13" s="59">
        <f>L13</f>
        <v>0</v>
      </c>
      <c r="O13" s="59">
        <f t="shared" si="1"/>
        <v>21</v>
      </c>
      <c r="P13" s="59">
        <f>L13</f>
        <v>0</v>
      </c>
      <c r="Q13" s="60" t="s">
        <v>182</v>
      </c>
      <c r="R13" s="60" t="s">
        <v>181</v>
      </c>
      <c r="S13" s="79" t="s">
        <v>180</v>
      </c>
    </row>
    <row r="14" spans="1:19">
      <c r="A14" s="28"/>
      <c r="B14" s="28"/>
      <c r="C14" s="28"/>
      <c r="D14" s="28"/>
      <c r="E14" s="28"/>
    </row>
    <row r="15" spans="1:19">
      <c r="A15" s="28"/>
      <c r="B15" s="28"/>
      <c r="C15" s="28"/>
      <c r="D15" s="28"/>
      <c r="E15" s="28"/>
    </row>
    <row r="16" spans="1:19">
      <c r="A16" s="28"/>
      <c r="B16" s="28"/>
      <c r="C16" s="28"/>
      <c r="D16" s="28"/>
      <c r="E16" s="28"/>
    </row>
    <row r="17" spans="1:5">
      <c r="A17" s="28"/>
      <c r="B17" s="28"/>
      <c r="C17" s="28"/>
      <c r="D17" s="28"/>
      <c r="E17" s="28"/>
    </row>
    <row r="18" spans="1:5">
      <c r="A18" s="28"/>
      <c r="B18" s="28"/>
      <c r="C18" s="28"/>
      <c r="D18" s="28"/>
      <c r="E18" s="28"/>
    </row>
    <row r="19" spans="1:5">
      <c r="A19" s="28"/>
      <c r="B19" s="28"/>
      <c r="C19" s="28"/>
      <c r="D19" s="28"/>
      <c r="E19" s="28"/>
    </row>
    <row r="20" spans="1:5">
      <c r="A20" s="28"/>
      <c r="B20" s="28"/>
      <c r="C20" s="28"/>
      <c r="D20" s="28"/>
      <c r="E20" s="28"/>
    </row>
    <row r="21" spans="1:5">
      <c r="A21" s="28"/>
      <c r="B21" s="28"/>
      <c r="C21" s="28"/>
      <c r="D21" s="28"/>
      <c r="E21" s="28"/>
    </row>
    <row r="22" spans="1:5">
      <c r="A22" s="28"/>
      <c r="B22" s="28"/>
      <c r="C22" s="28"/>
      <c r="D22" s="28"/>
      <c r="E22" s="28"/>
    </row>
    <row r="23" spans="1:5">
      <c r="A23" s="28"/>
      <c r="B23" s="28"/>
      <c r="C23" s="28"/>
      <c r="D23" s="28"/>
      <c r="E23" s="28"/>
    </row>
    <row r="24" spans="1:5">
      <c r="A24" s="28"/>
      <c r="B24" s="28"/>
      <c r="C24" s="28"/>
      <c r="D24" s="28"/>
      <c r="E24" s="28"/>
    </row>
    <row r="25" spans="1:5">
      <c r="A25" s="28"/>
      <c r="B25" s="28"/>
      <c r="C25" s="28"/>
      <c r="D25" s="28"/>
      <c r="E25" s="28"/>
    </row>
    <row r="26" spans="1:5">
      <c r="A26" s="28"/>
      <c r="B26" s="28"/>
      <c r="C26" s="28"/>
      <c r="D26" s="28"/>
      <c r="E26" s="28"/>
    </row>
    <row r="27" spans="1:5">
      <c r="A27" s="28"/>
      <c r="B27" s="28"/>
      <c r="C27" s="28"/>
      <c r="D27" s="28"/>
      <c r="E27" s="28"/>
    </row>
    <row r="28" spans="1:5">
      <c r="A28" s="28"/>
      <c r="B28" s="28"/>
      <c r="C28" s="28"/>
      <c r="D28" s="28"/>
      <c r="E28" s="28"/>
    </row>
    <row r="29" spans="1:5">
      <c r="A29" s="28"/>
      <c r="B29" s="28"/>
      <c r="C29" s="28"/>
      <c r="D29" s="28"/>
      <c r="E29" s="28"/>
    </row>
    <row r="30" spans="1:5">
      <c r="A30" s="28"/>
      <c r="B30" s="28"/>
      <c r="C30" s="28"/>
      <c r="D30" s="28"/>
      <c r="E30" s="28"/>
    </row>
    <row r="31" spans="1:5">
      <c r="A31" s="28"/>
      <c r="B31" s="28"/>
      <c r="C31" s="28"/>
      <c r="D31" s="28"/>
      <c r="E31" s="28"/>
    </row>
    <row r="32" spans="1:5">
      <c r="A32" s="28"/>
      <c r="B32" s="28"/>
      <c r="C32" s="28"/>
      <c r="D32" s="28"/>
      <c r="E32" s="28"/>
    </row>
    <row r="33" spans="1:5">
      <c r="A33" s="28"/>
      <c r="B33" s="28"/>
      <c r="C33" s="28"/>
      <c r="D33" s="28"/>
      <c r="E33" s="28"/>
    </row>
    <row r="34" spans="1:5">
      <c r="A34" s="28"/>
      <c r="B34" s="28"/>
      <c r="C34" s="28"/>
      <c r="D34" s="28"/>
      <c r="E34" s="28"/>
    </row>
    <row r="35" spans="1:5">
      <c r="A35" s="28"/>
      <c r="B35" s="28"/>
      <c r="C35" s="28"/>
      <c r="D35" s="28"/>
      <c r="E35" s="28"/>
    </row>
    <row r="36" spans="1:5">
      <c r="A36" s="28"/>
      <c r="B36" s="28"/>
      <c r="C36" s="28"/>
      <c r="D36" s="28"/>
      <c r="E36" s="28"/>
    </row>
    <row r="37" spans="1:5">
      <c r="A37" s="28"/>
      <c r="B37" s="28"/>
      <c r="C37" s="28"/>
      <c r="D37" s="28"/>
      <c r="E37" s="28"/>
    </row>
    <row r="38" spans="1:5">
      <c r="A38" s="28"/>
      <c r="B38" s="28"/>
      <c r="C38" s="28"/>
      <c r="D38" s="28"/>
      <c r="E38" s="28"/>
    </row>
    <row r="39" spans="1:5">
      <c r="A39" s="28"/>
      <c r="B39" s="28"/>
      <c r="C39" s="28"/>
      <c r="D39" s="28"/>
      <c r="E39" s="28"/>
    </row>
    <row r="40" spans="1:5">
      <c r="A40" s="28"/>
      <c r="B40" s="28"/>
      <c r="C40" s="28"/>
      <c r="D40" s="28"/>
      <c r="E40" s="28"/>
    </row>
    <row r="41" spans="1:5">
      <c r="A41" s="28"/>
      <c r="B41" s="28"/>
      <c r="C41" s="28"/>
      <c r="D41" s="28"/>
      <c r="E41" s="28"/>
    </row>
    <row r="42" spans="1:5">
      <c r="A42" s="28"/>
      <c r="B42" s="28"/>
      <c r="C42" s="28"/>
      <c r="D42" s="28"/>
      <c r="E42" s="28"/>
    </row>
    <row r="43" spans="1:5">
      <c r="A43" s="28"/>
      <c r="B43" s="28"/>
      <c r="C43" s="28"/>
      <c r="D43" s="28"/>
      <c r="E43" s="28"/>
    </row>
    <row r="44" spans="1:5">
      <c r="A44" s="28"/>
      <c r="B44" s="28"/>
      <c r="C44" s="28"/>
      <c r="D44" s="28"/>
      <c r="E44" s="28"/>
    </row>
    <row r="45" spans="1:5">
      <c r="A45" s="28"/>
      <c r="B45" s="28"/>
      <c r="C45" s="28"/>
      <c r="D45" s="28"/>
      <c r="E45" s="28"/>
    </row>
  </sheetData>
  <mergeCells count="18"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0"/>
  <sheetViews>
    <sheetView topLeftCell="D39" zoomScale="96" zoomScaleNormal="96" workbookViewId="0">
      <selection activeCell="K42" sqref="K42"/>
    </sheetView>
  </sheetViews>
  <sheetFormatPr defaultRowHeight="12.75"/>
  <cols>
    <col min="1" max="1" width="21.5" customWidth="1"/>
    <col min="2" max="2" width="22.5" customWidth="1"/>
    <col min="3" max="3" width="42.33203125" customWidth="1"/>
    <col min="4" max="4" width="33.1640625" customWidth="1"/>
    <col min="5" max="7" width="15" customWidth="1"/>
    <col min="8" max="8" width="50.332031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110" t="s">
        <v>57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3" ht="95.65" customHeight="1">
      <c r="A3" s="119" t="s">
        <v>174</v>
      </c>
      <c r="B3" s="118" t="s">
        <v>14</v>
      </c>
      <c r="C3" s="118" t="s">
        <v>15</v>
      </c>
      <c r="D3" s="118"/>
      <c r="E3" s="118"/>
      <c r="F3" s="118" t="s">
        <v>16</v>
      </c>
      <c r="G3" s="118"/>
      <c r="H3" s="118" t="s">
        <v>58</v>
      </c>
      <c r="I3" s="118"/>
      <c r="J3" s="118" t="s">
        <v>59</v>
      </c>
      <c r="K3" s="118"/>
      <c r="L3" s="118"/>
      <c r="M3" s="118" t="s">
        <v>60</v>
      </c>
    </row>
    <row r="4" spans="1:13" ht="160.5" customHeight="1">
      <c r="A4" s="120" t="s">
        <v>0</v>
      </c>
      <c r="B4" s="118" t="s">
        <v>0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24" t="s">
        <v>225</v>
      </c>
      <c r="K4" s="24" t="s">
        <v>223</v>
      </c>
      <c r="L4" s="24" t="s">
        <v>226</v>
      </c>
      <c r="M4" s="118" t="s">
        <v>0</v>
      </c>
    </row>
    <row r="5" spans="1:13" s="25" customFormat="1" ht="105" customHeight="1">
      <c r="A5" s="30" t="s">
        <v>191</v>
      </c>
      <c r="B5" s="31" t="s">
        <v>50</v>
      </c>
      <c r="C5" s="31" t="s">
        <v>192</v>
      </c>
      <c r="D5" s="31" t="s">
        <v>54</v>
      </c>
      <c r="E5" s="31"/>
      <c r="F5" s="31" t="s">
        <v>51</v>
      </c>
      <c r="G5" s="31"/>
      <c r="H5" s="31" t="s">
        <v>61</v>
      </c>
      <c r="I5" s="32" t="s">
        <v>62</v>
      </c>
      <c r="J5" s="33">
        <f>Part1_1!K8/(Part1_1!K8+Part1_1!K9+Part1_1!K10+Part1_1!K11+Part1_1!K12)*100</f>
        <v>20.833333333333336</v>
      </c>
      <c r="K5" s="33">
        <f>J5</f>
        <v>20.833333333333336</v>
      </c>
      <c r="L5" s="33">
        <f>J5</f>
        <v>20.833333333333336</v>
      </c>
      <c r="M5" s="80">
        <v>5</v>
      </c>
    </row>
    <row r="6" spans="1:13" s="25" customFormat="1" ht="94.15" customHeight="1">
      <c r="A6" s="30" t="s">
        <v>191</v>
      </c>
      <c r="B6" s="31" t="s">
        <v>50</v>
      </c>
      <c r="C6" s="31" t="s">
        <v>192</v>
      </c>
      <c r="D6" s="31" t="s">
        <v>54</v>
      </c>
      <c r="E6" s="31"/>
      <c r="F6" s="31" t="s">
        <v>51</v>
      </c>
      <c r="G6" s="31"/>
      <c r="H6" s="31" t="s">
        <v>183</v>
      </c>
      <c r="I6" s="32" t="s">
        <v>62</v>
      </c>
      <c r="J6" s="33">
        <v>0</v>
      </c>
      <c r="K6" s="33">
        <f>J6</f>
        <v>0</v>
      </c>
      <c r="L6" s="33">
        <f>J6</f>
        <v>0</v>
      </c>
      <c r="M6" s="80">
        <v>5</v>
      </c>
    </row>
    <row r="7" spans="1:13" s="25" customFormat="1" ht="105" customHeight="1">
      <c r="A7" s="30" t="s">
        <v>191</v>
      </c>
      <c r="B7" s="31" t="s">
        <v>50</v>
      </c>
      <c r="C7" s="31" t="s">
        <v>192</v>
      </c>
      <c r="D7" s="31" t="s">
        <v>54</v>
      </c>
      <c r="E7" s="31"/>
      <c r="F7" s="31" t="s">
        <v>51</v>
      </c>
      <c r="G7" s="31"/>
      <c r="H7" s="31" t="s">
        <v>187</v>
      </c>
      <c r="I7" s="32" t="s">
        <v>62</v>
      </c>
      <c r="J7" s="33">
        <v>100</v>
      </c>
      <c r="K7" s="33">
        <v>100</v>
      </c>
      <c r="L7" s="33">
        <v>100</v>
      </c>
      <c r="M7" s="80">
        <v>5</v>
      </c>
    </row>
    <row r="8" spans="1:13" s="25" customFormat="1" ht="103.5" customHeight="1">
      <c r="A8" s="30" t="s">
        <v>191</v>
      </c>
      <c r="B8" s="31" t="s">
        <v>50</v>
      </c>
      <c r="C8" s="31" t="s">
        <v>192</v>
      </c>
      <c r="D8" s="31" t="s">
        <v>54</v>
      </c>
      <c r="E8" s="31"/>
      <c r="F8" s="31" t="s">
        <v>51</v>
      </c>
      <c r="G8" s="31"/>
      <c r="H8" s="31" t="s">
        <v>65</v>
      </c>
      <c r="I8" s="32" t="s">
        <v>62</v>
      </c>
      <c r="J8" s="33">
        <v>100</v>
      </c>
      <c r="K8" s="33">
        <v>100</v>
      </c>
      <c r="L8" s="33">
        <v>100</v>
      </c>
      <c r="M8" s="80">
        <v>5</v>
      </c>
    </row>
    <row r="9" spans="1:13" s="25" customFormat="1" ht="105" customHeight="1">
      <c r="A9" s="30" t="s">
        <v>191</v>
      </c>
      <c r="B9" s="31" t="s">
        <v>50</v>
      </c>
      <c r="C9" s="31" t="s">
        <v>192</v>
      </c>
      <c r="D9" s="31" t="s">
        <v>54</v>
      </c>
      <c r="E9" s="31"/>
      <c r="F9" s="31" t="s">
        <v>51</v>
      </c>
      <c r="G9" s="31"/>
      <c r="H9" s="31" t="s">
        <v>64</v>
      </c>
      <c r="I9" s="32" t="s">
        <v>62</v>
      </c>
      <c r="J9" s="33">
        <v>100</v>
      </c>
      <c r="K9" s="33">
        <v>100</v>
      </c>
      <c r="L9" s="33">
        <v>100</v>
      </c>
      <c r="M9" s="80">
        <v>5</v>
      </c>
    </row>
    <row r="10" spans="1:13" s="25" customFormat="1" ht="231" customHeight="1">
      <c r="A10" s="30" t="s">
        <v>191</v>
      </c>
      <c r="B10" s="31" t="s">
        <v>50</v>
      </c>
      <c r="C10" s="31" t="s">
        <v>192</v>
      </c>
      <c r="D10" s="31" t="s">
        <v>54</v>
      </c>
      <c r="E10" s="31"/>
      <c r="F10" s="31" t="s">
        <v>51</v>
      </c>
      <c r="G10" s="31"/>
      <c r="H10" s="31" t="s">
        <v>63</v>
      </c>
      <c r="I10" s="32" t="s">
        <v>62</v>
      </c>
      <c r="J10" s="33">
        <v>0</v>
      </c>
      <c r="K10" s="33">
        <v>0</v>
      </c>
      <c r="L10" s="33">
        <v>0</v>
      </c>
      <c r="M10" s="80">
        <v>5</v>
      </c>
    </row>
    <row r="11" spans="1:13" s="25" customFormat="1" ht="105" customHeight="1">
      <c r="A11" s="30" t="s">
        <v>193</v>
      </c>
      <c r="B11" s="31" t="s">
        <v>50</v>
      </c>
      <c r="C11" s="31" t="s">
        <v>192</v>
      </c>
      <c r="D11" s="31" t="s">
        <v>185</v>
      </c>
      <c r="E11" s="31"/>
      <c r="F11" s="31" t="s">
        <v>51</v>
      </c>
      <c r="G11" s="31"/>
      <c r="H11" s="31" t="s">
        <v>61</v>
      </c>
      <c r="I11" s="32" t="s">
        <v>62</v>
      </c>
      <c r="J11" s="33">
        <f>Part1_1!K9/(Part1_1!K8+Part1_1!K9+Part1_1!K10+Part1_1!K11+Part1_1!K12)*100</f>
        <v>20.833333333333336</v>
      </c>
      <c r="K11" s="33">
        <f>J11</f>
        <v>20.833333333333336</v>
      </c>
      <c r="L11" s="33">
        <f>J11</f>
        <v>20.833333333333336</v>
      </c>
      <c r="M11" s="80">
        <v>5</v>
      </c>
    </row>
    <row r="12" spans="1:13" ht="103.5" customHeight="1">
      <c r="A12" s="30" t="s">
        <v>193</v>
      </c>
      <c r="B12" s="31" t="s">
        <v>50</v>
      </c>
      <c r="C12" s="31" t="s">
        <v>192</v>
      </c>
      <c r="D12" s="31" t="s">
        <v>185</v>
      </c>
      <c r="E12" s="31"/>
      <c r="F12" s="31" t="s">
        <v>51</v>
      </c>
      <c r="G12" s="31"/>
      <c r="H12" s="31" t="s">
        <v>183</v>
      </c>
      <c r="I12" s="32" t="s">
        <v>62</v>
      </c>
      <c r="J12" s="33">
        <v>0</v>
      </c>
      <c r="K12" s="33">
        <v>0</v>
      </c>
      <c r="L12" s="33">
        <v>0</v>
      </c>
      <c r="M12" s="80">
        <v>5</v>
      </c>
    </row>
    <row r="13" spans="1:13" ht="101.25" customHeight="1">
      <c r="A13" s="30" t="s">
        <v>193</v>
      </c>
      <c r="B13" s="31" t="s">
        <v>50</v>
      </c>
      <c r="C13" s="31" t="s">
        <v>192</v>
      </c>
      <c r="D13" s="31" t="s">
        <v>185</v>
      </c>
      <c r="E13" s="31"/>
      <c r="F13" s="31" t="s">
        <v>51</v>
      </c>
      <c r="G13" s="31"/>
      <c r="H13" s="31" t="s">
        <v>187</v>
      </c>
      <c r="I13" s="32" t="s">
        <v>62</v>
      </c>
      <c r="J13" s="33">
        <v>100</v>
      </c>
      <c r="K13" s="33">
        <f>J13</f>
        <v>100</v>
      </c>
      <c r="L13" s="33">
        <f>J13</f>
        <v>100</v>
      </c>
      <c r="M13" s="80">
        <v>5</v>
      </c>
    </row>
    <row r="14" spans="1:13" ht="104.25" customHeight="1">
      <c r="A14" s="30" t="s">
        <v>193</v>
      </c>
      <c r="B14" s="31" t="s">
        <v>50</v>
      </c>
      <c r="C14" s="31" t="s">
        <v>192</v>
      </c>
      <c r="D14" s="31" t="s">
        <v>185</v>
      </c>
      <c r="E14" s="31"/>
      <c r="F14" s="31" t="s">
        <v>51</v>
      </c>
      <c r="G14" s="31"/>
      <c r="H14" s="31" t="s">
        <v>65</v>
      </c>
      <c r="I14" s="32" t="s">
        <v>62</v>
      </c>
      <c r="J14" s="33">
        <v>0</v>
      </c>
      <c r="K14" s="33">
        <v>0</v>
      </c>
      <c r="L14" s="33">
        <v>0</v>
      </c>
      <c r="M14" s="80">
        <v>5</v>
      </c>
    </row>
    <row r="15" spans="1:13" ht="108" customHeight="1">
      <c r="A15" s="30" t="s">
        <v>193</v>
      </c>
      <c r="B15" s="31" t="s">
        <v>50</v>
      </c>
      <c r="C15" s="31" t="s">
        <v>192</v>
      </c>
      <c r="D15" s="31" t="s">
        <v>185</v>
      </c>
      <c r="E15" s="31"/>
      <c r="F15" s="31" t="s">
        <v>51</v>
      </c>
      <c r="G15" s="31"/>
      <c r="H15" s="31" t="s">
        <v>64</v>
      </c>
      <c r="I15" s="32" t="s">
        <v>62</v>
      </c>
      <c r="J15" s="33">
        <v>100</v>
      </c>
      <c r="K15" s="33">
        <v>100</v>
      </c>
      <c r="L15" s="33">
        <v>100</v>
      </c>
      <c r="M15" s="80">
        <v>5</v>
      </c>
    </row>
    <row r="16" spans="1:13" ht="229.5" customHeight="1">
      <c r="A16" s="30" t="s">
        <v>193</v>
      </c>
      <c r="B16" s="31" t="s">
        <v>50</v>
      </c>
      <c r="C16" s="31" t="s">
        <v>192</v>
      </c>
      <c r="D16" s="31" t="s">
        <v>185</v>
      </c>
      <c r="E16" s="31"/>
      <c r="F16" s="31" t="s">
        <v>51</v>
      </c>
      <c r="G16" s="31"/>
      <c r="H16" s="31" t="s">
        <v>63</v>
      </c>
      <c r="I16" s="32" t="s">
        <v>62</v>
      </c>
      <c r="J16" s="33">
        <v>100</v>
      </c>
      <c r="K16" s="33">
        <v>100</v>
      </c>
      <c r="L16" s="33">
        <v>100</v>
      </c>
      <c r="M16" s="80">
        <v>5</v>
      </c>
    </row>
    <row r="17" spans="1:13" s="25" customFormat="1" ht="109.5" customHeight="1">
      <c r="A17" s="30" t="s">
        <v>194</v>
      </c>
      <c r="B17" s="31" t="s">
        <v>50</v>
      </c>
      <c r="C17" s="31" t="s">
        <v>192</v>
      </c>
      <c r="D17" s="31" t="s">
        <v>55</v>
      </c>
      <c r="E17" s="31"/>
      <c r="F17" s="31" t="s">
        <v>51</v>
      </c>
      <c r="G17" s="31"/>
      <c r="H17" s="31" t="s">
        <v>61</v>
      </c>
      <c r="I17" s="32" t="s">
        <v>62</v>
      </c>
      <c r="J17" s="33">
        <f>Part1_1!K10/(Part1_1!K8+Part1_1!K9+Part1_1!K10+Part1_1!K11+Part1_1!K12)*100</f>
        <v>12.5</v>
      </c>
      <c r="K17" s="33">
        <f>J17</f>
        <v>12.5</v>
      </c>
      <c r="L17" s="33">
        <f>J17</f>
        <v>12.5</v>
      </c>
      <c r="M17" s="80">
        <v>5</v>
      </c>
    </row>
    <row r="18" spans="1:13" s="25" customFormat="1" ht="108" customHeight="1">
      <c r="A18" s="30" t="s">
        <v>194</v>
      </c>
      <c r="B18" s="31" t="s">
        <v>50</v>
      </c>
      <c r="C18" s="31" t="s">
        <v>192</v>
      </c>
      <c r="D18" s="31" t="s">
        <v>55</v>
      </c>
      <c r="E18" s="31"/>
      <c r="F18" s="31" t="s">
        <v>51</v>
      </c>
      <c r="G18" s="31"/>
      <c r="H18" s="31" t="s">
        <v>188</v>
      </c>
      <c r="I18" s="32" t="s">
        <v>62</v>
      </c>
      <c r="J18" s="33">
        <v>0</v>
      </c>
      <c r="K18" s="33">
        <v>0</v>
      </c>
      <c r="L18" s="33">
        <v>0</v>
      </c>
      <c r="M18" s="80">
        <v>5</v>
      </c>
    </row>
    <row r="19" spans="1:13" s="25" customFormat="1" ht="105.75" customHeight="1">
      <c r="A19" s="30" t="s">
        <v>194</v>
      </c>
      <c r="B19" s="31" t="s">
        <v>50</v>
      </c>
      <c r="C19" s="31" t="s">
        <v>192</v>
      </c>
      <c r="D19" s="31" t="s">
        <v>55</v>
      </c>
      <c r="E19" s="31"/>
      <c r="F19" s="31" t="s">
        <v>51</v>
      </c>
      <c r="G19" s="31"/>
      <c r="H19" s="31" t="s">
        <v>187</v>
      </c>
      <c r="I19" s="32" t="s">
        <v>62</v>
      </c>
      <c r="J19" s="33">
        <v>100</v>
      </c>
      <c r="K19" s="33">
        <v>100</v>
      </c>
      <c r="L19" s="33">
        <v>100</v>
      </c>
      <c r="M19" s="80">
        <v>5</v>
      </c>
    </row>
    <row r="20" spans="1:13" s="25" customFormat="1" ht="95.45" customHeight="1">
      <c r="A20" s="30" t="s">
        <v>194</v>
      </c>
      <c r="B20" s="31" t="s">
        <v>50</v>
      </c>
      <c r="C20" s="31" t="s">
        <v>192</v>
      </c>
      <c r="D20" s="31" t="s">
        <v>55</v>
      </c>
      <c r="E20" s="31"/>
      <c r="F20" s="31" t="s">
        <v>51</v>
      </c>
      <c r="G20" s="31"/>
      <c r="H20" s="31" t="s">
        <v>65</v>
      </c>
      <c r="I20" s="32" t="s">
        <v>62</v>
      </c>
      <c r="J20" s="33">
        <v>100</v>
      </c>
      <c r="K20" s="33">
        <v>100</v>
      </c>
      <c r="L20" s="33">
        <v>100</v>
      </c>
      <c r="M20" s="80">
        <v>5</v>
      </c>
    </row>
    <row r="21" spans="1:13" s="25" customFormat="1" ht="94.15" customHeight="1">
      <c r="A21" s="30" t="s">
        <v>194</v>
      </c>
      <c r="B21" s="31" t="s">
        <v>50</v>
      </c>
      <c r="C21" s="31" t="s">
        <v>192</v>
      </c>
      <c r="D21" s="31" t="s">
        <v>55</v>
      </c>
      <c r="E21" s="31"/>
      <c r="F21" s="31" t="s">
        <v>51</v>
      </c>
      <c r="G21" s="31"/>
      <c r="H21" s="31" t="s">
        <v>64</v>
      </c>
      <c r="I21" s="32" t="s">
        <v>62</v>
      </c>
      <c r="J21" s="33">
        <v>100</v>
      </c>
      <c r="K21" s="33">
        <v>100</v>
      </c>
      <c r="L21" s="33">
        <v>100</v>
      </c>
      <c r="M21" s="80">
        <v>5</v>
      </c>
    </row>
    <row r="22" spans="1:13" s="25" customFormat="1" ht="232.5" customHeight="1">
      <c r="A22" s="30" t="s">
        <v>189</v>
      </c>
      <c r="B22" s="31" t="s">
        <v>50</v>
      </c>
      <c r="C22" s="31" t="s">
        <v>192</v>
      </c>
      <c r="D22" s="31" t="s">
        <v>55</v>
      </c>
      <c r="E22" s="31"/>
      <c r="F22" s="31" t="s">
        <v>51</v>
      </c>
      <c r="G22" s="31"/>
      <c r="H22" s="31" t="s">
        <v>63</v>
      </c>
      <c r="I22" s="32" t="s">
        <v>62</v>
      </c>
      <c r="J22" s="33">
        <v>0</v>
      </c>
      <c r="K22" s="33">
        <v>0</v>
      </c>
      <c r="L22" s="33">
        <v>0</v>
      </c>
      <c r="M22" s="80">
        <v>5</v>
      </c>
    </row>
    <row r="23" spans="1:13" s="25" customFormat="1" ht="94.9" customHeight="1">
      <c r="A23" s="30" t="s">
        <v>195</v>
      </c>
      <c r="B23" s="31" t="s">
        <v>50</v>
      </c>
      <c r="C23" s="31" t="s">
        <v>192</v>
      </c>
      <c r="D23" s="31" t="s">
        <v>56</v>
      </c>
      <c r="E23" s="31"/>
      <c r="F23" s="31" t="s">
        <v>51</v>
      </c>
      <c r="G23" s="31"/>
      <c r="H23" s="31" t="s">
        <v>61</v>
      </c>
      <c r="I23" s="32" t="s">
        <v>62</v>
      </c>
      <c r="J23" s="33">
        <f>Part1_1!K11/(Part1_1!K8+Part1_1!K9+Part1_1!K10+Part1_1!K11+Part1_1!K12)*100</f>
        <v>20.833333333333336</v>
      </c>
      <c r="K23" s="33">
        <f>J23</f>
        <v>20.833333333333336</v>
      </c>
      <c r="L23" s="33">
        <f>J23</f>
        <v>20.833333333333336</v>
      </c>
      <c r="M23" s="80">
        <v>5</v>
      </c>
    </row>
    <row r="24" spans="1:13" s="25" customFormat="1" ht="93" customHeight="1">
      <c r="A24" s="30" t="s">
        <v>195</v>
      </c>
      <c r="B24" s="31" t="s">
        <v>50</v>
      </c>
      <c r="C24" s="31" t="s">
        <v>192</v>
      </c>
      <c r="D24" s="31" t="s">
        <v>56</v>
      </c>
      <c r="E24" s="31"/>
      <c r="F24" s="31" t="s">
        <v>51</v>
      </c>
      <c r="G24" s="31"/>
      <c r="H24" s="31" t="s">
        <v>188</v>
      </c>
      <c r="I24" s="32" t="s">
        <v>62</v>
      </c>
      <c r="J24" s="33">
        <v>0</v>
      </c>
      <c r="K24" s="33">
        <v>0</v>
      </c>
      <c r="L24" s="33">
        <v>0</v>
      </c>
      <c r="M24" s="80">
        <v>5</v>
      </c>
    </row>
    <row r="25" spans="1:13" s="25" customFormat="1" ht="90.6" customHeight="1">
      <c r="A25" s="30" t="s">
        <v>195</v>
      </c>
      <c r="B25" s="31" t="s">
        <v>50</v>
      </c>
      <c r="C25" s="31" t="s">
        <v>192</v>
      </c>
      <c r="D25" s="31" t="s">
        <v>56</v>
      </c>
      <c r="E25" s="31"/>
      <c r="F25" s="31" t="s">
        <v>51</v>
      </c>
      <c r="G25" s="31"/>
      <c r="H25" s="31" t="s">
        <v>187</v>
      </c>
      <c r="I25" s="32" t="s">
        <v>62</v>
      </c>
      <c r="J25" s="33">
        <v>100</v>
      </c>
      <c r="K25" s="33">
        <v>100</v>
      </c>
      <c r="L25" s="33">
        <v>100</v>
      </c>
      <c r="M25" s="80">
        <v>5</v>
      </c>
    </row>
    <row r="26" spans="1:13" s="25" customFormat="1" ht="93" customHeight="1">
      <c r="A26" s="30" t="s">
        <v>195</v>
      </c>
      <c r="B26" s="31" t="s">
        <v>50</v>
      </c>
      <c r="C26" s="31" t="s">
        <v>192</v>
      </c>
      <c r="D26" s="31" t="s">
        <v>56</v>
      </c>
      <c r="E26" s="31"/>
      <c r="F26" s="31" t="s">
        <v>51</v>
      </c>
      <c r="G26" s="31"/>
      <c r="H26" s="31" t="s">
        <v>65</v>
      </c>
      <c r="I26" s="32" t="s">
        <v>62</v>
      </c>
      <c r="J26" s="33">
        <v>100</v>
      </c>
      <c r="K26" s="33">
        <v>100</v>
      </c>
      <c r="L26" s="33">
        <v>100</v>
      </c>
      <c r="M26" s="80">
        <v>5</v>
      </c>
    </row>
    <row r="27" spans="1:13" s="25" customFormat="1" ht="88.9" customHeight="1">
      <c r="A27" s="30" t="s">
        <v>195</v>
      </c>
      <c r="B27" s="31" t="s">
        <v>50</v>
      </c>
      <c r="C27" s="31" t="s">
        <v>192</v>
      </c>
      <c r="D27" s="31" t="s">
        <v>56</v>
      </c>
      <c r="E27" s="31"/>
      <c r="F27" s="31" t="s">
        <v>51</v>
      </c>
      <c r="G27" s="31"/>
      <c r="H27" s="31" t="s">
        <v>64</v>
      </c>
      <c r="I27" s="32" t="s">
        <v>62</v>
      </c>
      <c r="J27" s="33">
        <v>100</v>
      </c>
      <c r="K27" s="33">
        <v>100</v>
      </c>
      <c r="L27" s="33">
        <v>100</v>
      </c>
      <c r="M27" s="80">
        <v>5</v>
      </c>
    </row>
    <row r="28" spans="1:13" s="25" customFormat="1" ht="200.25" customHeight="1">
      <c r="A28" s="30" t="s">
        <v>195</v>
      </c>
      <c r="B28" s="31" t="s">
        <v>50</v>
      </c>
      <c r="C28" s="31" t="s">
        <v>192</v>
      </c>
      <c r="D28" s="31" t="s">
        <v>56</v>
      </c>
      <c r="E28" s="31"/>
      <c r="F28" s="31" t="s">
        <v>51</v>
      </c>
      <c r="G28" s="31"/>
      <c r="H28" s="31" t="s">
        <v>63</v>
      </c>
      <c r="I28" s="32" t="s">
        <v>62</v>
      </c>
      <c r="J28" s="33">
        <v>0</v>
      </c>
      <c r="K28" s="33">
        <v>0</v>
      </c>
      <c r="L28" s="33">
        <v>0</v>
      </c>
      <c r="M28" s="80">
        <v>5</v>
      </c>
    </row>
    <row r="29" spans="1:13" ht="92.45" customHeight="1">
      <c r="A29" s="30" t="s">
        <v>196</v>
      </c>
      <c r="B29" s="34" t="s">
        <v>50</v>
      </c>
      <c r="C29" s="31" t="s">
        <v>192</v>
      </c>
      <c r="D29" s="35" t="s">
        <v>186</v>
      </c>
      <c r="E29" s="31"/>
      <c r="F29" s="31" t="s">
        <v>51</v>
      </c>
      <c r="G29" s="31"/>
      <c r="H29" s="31" t="s">
        <v>61</v>
      </c>
      <c r="I29" s="32" t="s">
        <v>62</v>
      </c>
      <c r="J29" s="33">
        <f>Part1_1!K12/(Part1_1!K8+Part1_1!K9+Part1_1!K10+Part1_1!K11+Part1_1!K12)*100</f>
        <v>25</v>
      </c>
      <c r="K29" s="33">
        <f>J29</f>
        <v>25</v>
      </c>
      <c r="L29" s="33">
        <f>J29</f>
        <v>25</v>
      </c>
      <c r="M29" s="80">
        <v>5</v>
      </c>
    </row>
    <row r="30" spans="1:13" ht="88.9" customHeight="1">
      <c r="A30" s="30" t="s">
        <v>196</v>
      </c>
      <c r="B30" s="34" t="s">
        <v>50</v>
      </c>
      <c r="C30" s="31" t="s">
        <v>192</v>
      </c>
      <c r="D30" s="35" t="s">
        <v>186</v>
      </c>
      <c r="E30" s="31"/>
      <c r="F30" s="31" t="s">
        <v>51</v>
      </c>
      <c r="G30" s="31"/>
      <c r="H30" s="31" t="s">
        <v>188</v>
      </c>
      <c r="I30" s="32" t="s">
        <v>62</v>
      </c>
      <c r="J30" s="33">
        <v>0</v>
      </c>
      <c r="K30" s="33">
        <v>0</v>
      </c>
      <c r="L30" s="33">
        <v>0</v>
      </c>
      <c r="M30" s="80">
        <v>5</v>
      </c>
    </row>
    <row r="31" spans="1:13" ht="95.45" customHeight="1">
      <c r="A31" s="30" t="s">
        <v>196</v>
      </c>
      <c r="B31" s="34" t="s">
        <v>50</v>
      </c>
      <c r="C31" s="31" t="s">
        <v>192</v>
      </c>
      <c r="D31" s="35" t="s">
        <v>186</v>
      </c>
      <c r="E31" s="31"/>
      <c r="F31" s="31" t="s">
        <v>51</v>
      </c>
      <c r="G31" s="31"/>
      <c r="H31" s="31" t="s">
        <v>187</v>
      </c>
      <c r="I31" s="32" t="s">
        <v>62</v>
      </c>
      <c r="J31" s="33">
        <v>100</v>
      </c>
      <c r="K31" s="33">
        <v>100</v>
      </c>
      <c r="L31" s="33">
        <v>100</v>
      </c>
      <c r="M31" s="80">
        <v>5</v>
      </c>
    </row>
    <row r="32" spans="1:13" ht="90" customHeight="1">
      <c r="A32" s="30" t="s">
        <v>196</v>
      </c>
      <c r="B32" s="34" t="s">
        <v>50</v>
      </c>
      <c r="C32" s="31" t="s">
        <v>192</v>
      </c>
      <c r="D32" s="35" t="s">
        <v>186</v>
      </c>
      <c r="E32" s="31"/>
      <c r="F32" s="31" t="s">
        <v>51</v>
      </c>
      <c r="G32" s="31"/>
      <c r="H32" s="31" t="s">
        <v>65</v>
      </c>
      <c r="I32" s="32" t="s">
        <v>62</v>
      </c>
      <c r="J32" s="33">
        <v>100</v>
      </c>
      <c r="K32" s="33">
        <v>100</v>
      </c>
      <c r="L32" s="33">
        <v>100</v>
      </c>
      <c r="M32" s="80">
        <v>5</v>
      </c>
    </row>
    <row r="33" spans="1:13" ht="89.45" customHeight="1">
      <c r="A33" s="30" t="s">
        <v>196</v>
      </c>
      <c r="B33" s="34" t="s">
        <v>50</v>
      </c>
      <c r="C33" s="31" t="s">
        <v>192</v>
      </c>
      <c r="D33" s="35" t="s">
        <v>186</v>
      </c>
      <c r="E33" s="31"/>
      <c r="F33" s="31" t="s">
        <v>51</v>
      </c>
      <c r="G33" s="31"/>
      <c r="H33" s="31" t="s">
        <v>64</v>
      </c>
      <c r="I33" s="32" t="s">
        <v>62</v>
      </c>
      <c r="J33" s="33">
        <v>100</v>
      </c>
      <c r="K33" s="33">
        <v>100</v>
      </c>
      <c r="L33" s="33">
        <v>100</v>
      </c>
      <c r="M33" s="80">
        <v>5</v>
      </c>
    </row>
    <row r="34" spans="1:13" ht="201.75" customHeight="1">
      <c r="A34" s="30" t="s">
        <v>196</v>
      </c>
      <c r="B34" s="34" t="s">
        <v>50</v>
      </c>
      <c r="C34" s="31" t="s">
        <v>192</v>
      </c>
      <c r="D34" s="35" t="s">
        <v>186</v>
      </c>
      <c r="E34" s="31"/>
      <c r="F34" s="31" t="s">
        <v>51</v>
      </c>
      <c r="G34" s="31"/>
      <c r="H34" s="31" t="s">
        <v>63</v>
      </c>
      <c r="I34" s="32" t="s">
        <v>62</v>
      </c>
      <c r="J34" s="33">
        <v>0</v>
      </c>
      <c r="K34" s="33">
        <v>0</v>
      </c>
      <c r="L34" s="33">
        <v>0</v>
      </c>
      <c r="M34" s="80">
        <v>5</v>
      </c>
    </row>
    <row r="35" spans="1:13" ht="247.5" customHeight="1">
      <c r="A35" s="30" t="s">
        <v>197</v>
      </c>
      <c r="B35" s="34" t="s">
        <v>198</v>
      </c>
      <c r="C35" s="34" t="s">
        <v>200</v>
      </c>
      <c r="D35" s="34" t="s">
        <v>199</v>
      </c>
      <c r="E35" s="31"/>
      <c r="F35" s="31" t="s">
        <v>51</v>
      </c>
      <c r="G35" s="31"/>
      <c r="H35" s="31" t="s">
        <v>61</v>
      </c>
      <c r="I35" s="32" t="s">
        <v>62</v>
      </c>
      <c r="J35" s="33">
        <f>Part1_1!K13/63*100</f>
        <v>33.333333333333329</v>
      </c>
      <c r="K35" s="33">
        <f>J35</f>
        <v>33.333333333333329</v>
      </c>
      <c r="L35" s="33">
        <f>J35</f>
        <v>33.333333333333329</v>
      </c>
      <c r="M35" s="80">
        <v>5</v>
      </c>
    </row>
    <row r="36" spans="1:13" ht="248.25" customHeight="1">
      <c r="A36" s="30" t="s">
        <v>197</v>
      </c>
      <c r="B36" s="34" t="s">
        <v>198</v>
      </c>
      <c r="C36" s="34" t="s">
        <v>200</v>
      </c>
      <c r="D36" s="34" t="s">
        <v>199</v>
      </c>
      <c r="E36" s="31"/>
      <c r="F36" s="31" t="s">
        <v>51</v>
      </c>
      <c r="G36" s="31"/>
      <c r="H36" s="31" t="s">
        <v>188</v>
      </c>
      <c r="I36" s="32" t="s">
        <v>62</v>
      </c>
      <c r="J36" s="33">
        <v>0</v>
      </c>
      <c r="K36" s="33">
        <v>0</v>
      </c>
      <c r="L36" s="33">
        <v>0</v>
      </c>
      <c r="M36" s="80">
        <v>5</v>
      </c>
    </row>
    <row r="37" spans="1:13" ht="243" customHeight="1">
      <c r="A37" s="30" t="s">
        <v>197</v>
      </c>
      <c r="B37" s="34" t="s">
        <v>198</v>
      </c>
      <c r="C37" s="34" t="s">
        <v>200</v>
      </c>
      <c r="D37" s="34" t="s">
        <v>199</v>
      </c>
      <c r="E37" s="31"/>
      <c r="F37" s="31" t="s">
        <v>51</v>
      </c>
      <c r="G37" s="31"/>
      <c r="H37" s="31" t="s">
        <v>187</v>
      </c>
      <c r="I37" s="32" t="s">
        <v>62</v>
      </c>
      <c r="J37" s="33">
        <v>100</v>
      </c>
      <c r="K37" s="33">
        <v>100</v>
      </c>
      <c r="L37" s="33">
        <v>100</v>
      </c>
      <c r="M37" s="80">
        <v>5</v>
      </c>
    </row>
    <row r="38" spans="1:13" ht="274.5" customHeight="1">
      <c r="A38" s="30" t="s">
        <v>197</v>
      </c>
      <c r="B38" s="34" t="s">
        <v>198</v>
      </c>
      <c r="C38" s="34" t="s">
        <v>200</v>
      </c>
      <c r="D38" s="34" t="s">
        <v>199</v>
      </c>
      <c r="E38" s="31"/>
      <c r="F38" s="31" t="s">
        <v>51</v>
      </c>
      <c r="G38" s="31"/>
      <c r="H38" s="31" t="s">
        <v>65</v>
      </c>
      <c r="I38" s="32" t="s">
        <v>62</v>
      </c>
      <c r="J38" s="33">
        <v>100</v>
      </c>
      <c r="K38" s="33">
        <v>100</v>
      </c>
      <c r="L38" s="33">
        <v>100</v>
      </c>
      <c r="M38" s="80">
        <v>5</v>
      </c>
    </row>
    <row r="39" spans="1:13" ht="246.75" customHeight="1">
      <c r="A39" s="30" t="s">
        <v>197</v>
      </c>
      <c r="B39" s="34" t="s">
        <v>198</v>
      </c>
      <c r="C39" s="34" t="s">
        <v>200</v>
      </c>
      <c r="D39" s="34" t="s">
        <v>199</v>
      </c>
      <c r="E39" s="31"/>
      <c r="F39" s="31" t="s">
        <v>51</v>
      </c>
      <c r="G39" s="31"/>
      <c r="H39" s="31" t="s">
        <v>64</v>
      </c>
      <c r="I39" s="32" t="s">
        <v>62</v>
      </c>
      <c r="J39" s="33">
        <v>100</v>
      </c>
      <c r="K39" s="33">
        <v>100</v>
      </c>
      <c r="L39" s="33">
        <v>100</v>
      </c>
      <c r="M39" s="80">
        <v>5</v>
      </c>
    </row>
    <row r="40" spans="1:13" ht="242.25" customHeight="1">
      <c r="A40" s="30" t="s">
        <v>197</v>
      </c>
      <c r="B40" s="34" t="s">
        <v>198</v>
      </c>
      <c r="C40" s="34" t="s">
        <v>200</v>
      </c>
      <c r="D40" s="34" t="s">
        <v>199</v>
      </c>
      <c r="E40" s="31"/>
      <c r="F40" s="31" t="s">
        <v>51</v>
      </c>
      <c r="G40" s="31"/>
      <c r="H40" s="31" t="s">
        <v>63</v>
      </c>
      <c r="I40" s="32" t="s">
        <v>62</v>
      </c>
      <c r="J40" s="33">
        <v>0</v>
      </c>
      <c r="K40" s="33">
        <v>0</v>
      </c>
      <c r="L40" s="33">
        <v>0</v>
      </c>
      <c r="M40" s="80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82"/>
  <sheetViews>
    <sheetView tabSelected="1" view="pageBreakPreview" topLeftCell="A67" zoomScaleNormal="100" zoomScaleSheetLayoutView="100" workbookViewId="0">
      <selection activeCell="D75" sqref="D75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9.5" customWidth="1"/>
    <col min="8" max="8" width="7.6640625" style="25" customWidth="1"/>
    <col min="9" max="9" width="19.1640625" style="25" customWidth="1"/>
    <col min="10" max="10" width="14.5" style="25" bestFit="1" customWidth="1"/>
    <col min="11" max="11" width="9.33203125" style="25"/>
  </cols>
  <sheetData>
    <row r="1" spans="1:11">
      <c r="A1" s="4" t="s">
        <v>0</v>
      </c>
    </row>
    <row r="2" spans="1:11" ht="34.700000000000003" customHeight="1">
      <c r="A2" s="121" t="s">
        <v>66</v>
      </c>
      <c r="B2" s="121"/>
      <c r="C2" s="121"/>
      <c r="D2" s="121"/>
      <c r="E2" s="121"/>
      <c r="F2" s="121"/>
      <c r="G2" s="121"/>
    </row>
    <row r="3" spans="1:11" ht="29.85" customHeight="1">
      <c r="A3" s="122" t="s">
        <v>67</v>
      </c>
      <c r="B3" s="122" t="s">
        <v>68</v>
      </c>
      <c r="C3" s="122" t="s">
        <v>25</v>
      </c>
      <c r="D3" s="122" t="s">
        <v>69</v>
      </c>
      <c r="E3" s="122"/>
      <c r="F3" s="122"/>
      <c r="G3" s="122" t="s">
        <v>70</v>
      </c>
    </row>
    <row r="4" spans="1:11" ht="53.65" customHeight="1">
      <c r="A4" s="122" t="s">
        <v>0</v>
      </c>
      <c r="B4" s="122" t="s">
        <v>0</v>
      </c>
      <c r="C4" s="122" t="s">
        <v>0</v>
      </c>
      <c r="D4" s="76" t="s">
        <v>71</v>
      </c>
      <c r="E4" s="76" t="s">
        <v>72</v>
      </c>
      <c r="F4" s="76" t="s">
        <v>73</v>
      </c>
      <c r="G4" s="122" t="s">
        <v>0</v>
      </c>
    </row>
    <row r="5" spans="1:11" ht="18" customHeight="1">
      <c r="A5" s="11" t="s">
        <v>31</v>
      </c>
      <c r="B5" s="76" t="s">
        <v>32</v>
      </c>
      <c r="C5" s="76" t="s">
        <v>33</v>
      </c>
      <c r="D5" s="76" t="s">
        <v>34</v>
      </c>
      <c r="E5" s="76" t="s">
        <v>35</v>
      </c>
      <c r="F5" s="76" t="s">
        <v>36</v>
      </c>
      <c r="G5" s="11" t="s">
        <v>37</v>
      </c>
    </row>
    <row r="6" spans="1:11" ht="51" customHeight="1">
      <c r="A6" s="11" t="s">
        <v>31</v>
      </c>
      <c r="B6" s="74" t="s">
        <v>74</v>
      </c>
      <c r="C6" s="76" t="s">
        <v>75</v>
      </c>
      <c r="D6" s="68">
        <f>D9+D20+D31+D42+D53+D64</f>
        <v>10605044.1</v>
      </c>
      <c r="E6" s="68">
        <f>D6</f>
        <v>10605044.1</v>
      </c>
      <c r="F6" s="68">
        <f>D6</f>
        <v>10605044.1</v>
      </c>
      <c r="G6" s="10" t="s">
        <v>190</v>
      </c>
    </row>
    <row r="7" spans="1:11" s="25" customFormat="1" ht="30.95" customHeight="1">
      <c r="A7" s="26" t="s">
        <v>76</v>
      </c>
      <c r="B7" s="89" t="s">
        <v>191</v>
      </c>
      <c r="C7" s="81" t="s">
        <v>0</v>
      </c>
      <c r="D7" s="82" t="s">
        <v>0</v>
      </c>
      <c r="E7" s="82" t="s">
        <v>0</v>
      </c>
      <c r="F7" s="82" t="s">
        <v>0</v>
      </c>
      <c r="G7" s="27" t="s">
        <v>0</v>
      </c>
      <c r="H7" s="28"/>
    </row>
    <row r="8" spans="1:11" ht="14.45" customHeight="1">
      <c r="A8" s="22" t="s">
        <v>77</v>
      </c>
      <c r="B8" s="73" t="s">
        <v>50</v>
      </c>
      <c r="C8" s="23" t="s">
        <v>0</v>
      </c>
      <c r="D8" s="69" t="s">
        <v>0</v>
      </c>
      <c r="E8" s="69" t="s">
        <v>0</v>
      </c>
      <c r="F8" s="69" t="s">
        <v>0</v>
      </c>
      <c r="G8" s="23" t="s">
        <v>0</v>
      </c>
      <c r="H8" s="28"/>
    </row>
    <row r="9" spans="1:11" ht="21" customHeight="1">
      <c r="A9" s="22" t="s">
        <v>78</v>
      </c>
      <c r="B9" s="73" t="s">
        <v>79</v>
      </c>
      <c r="C9" s="22" t="s">
        <v>75</v>
      </c>
      <c r="D9" s="70">
        <f>D10*D15-D16*D17</f>
        <v>1803847.5</v>
      </c>
      <c r="E9" s="70">
        <f>D9</f>
        <v>1803847.5</v>
      </c>
      <c r="F9" s="70">
        <f>D9</f>
        <v>1803847.5</v>
      </c>
      <c r="G9" s="23" t="s">
        <v>80</v>
      </c>
      <c r="H9" s="28"/>
    </row>
    <row r="10" spans="1:11" ht="16.5" customHeight="1">
      <c r="A10" s="22" t="s">
        <v>81</v>
      </c>
      <c r="B10" s="73" t="s">
        <v>82</v>
      </c>
      <c r="C10" s="22" t="s">
        <v>75</v>
      </c>
      <c r="D10" s="71">
        <f>ROUND((D11*(D12/100*D13/100*D14/100)),2)</f>
        <v>180384.75</v>
      </c>
      <c r="E10" s="71">
        <f t="shared" ref="E10:F10" si="0">ROUND((E11*(E12/100*E13/100*E14/100)),2)</f>
        <v>180384.75</v>
      </c>
      <c r="F10" s="71">
        <f t="shared" si="0"/>
        <v>180384.75</v>
      </c>
      <c r="G10" s="23" t="s">
        <v>83</v>
      </c>
      <c r="H10" s="28"/>
    </row>
    <row r="11" spans="1:11" s="15" customFormat="1" ht="17.25" customHeight="1">
      <c r="A11" s="22" t="s">
        <v>84</v>
      </c>
      <c r="B11" s="73" t="s">
        <v>85</v>
      </c>
      <c r="C11" s="22" t="s">
        <v>75</v>
      </c>
      <c r="D11" s="71">
        <v>185997.56</v>
      </c>
      <c r="E11" s="71">
        <f>D11</f>
        <v>185997.56</v>
      </c>
      <c r="F11" s="71">
        <f>D11</f>
        <v>185997.56</v>
      </c>
      <c r="G11" s="23" t="s">
        <v>0</v>
      </c>
      <c r="H11" s="28"/>
      <c r="I11" s="25"/>
      <c r="J11" s="25"/>
      <c r="K11" s="25"/>
    </row>
    <row r="12" spans="1:11" s="15" customFormat="1" ht="15" customHeight="1">
      <c r="A12" s="22" t="s">
        <v>86</v>
      </c>
      <c r="B12" s="73" t="s">
        <v>87</v>
      </c>
      <c r="C12" s="22" t="s">
        <v>88</v>
      </c>
      <c r="D12" s="72">
        <v>100</v>
      </c>
      <c r="E12" s="72">
        <f>D12</f>
        <v>100</v>
      </c>
      <c r="F12" s="72">
        <f>D12</f>
        <v>100</v>
      </c>
      <c r="G12" s="23" t="s">
        <v>0</v>
      </c>
      <c r="H12" s="28"/>
      <c r="I12" s="25"/>
      <c r="J12" s="25"/>
      <c r="K12" s="25"/>
    </row>
    <row r="13" spans="1:11" s="15" customFormat="1" ht="15" customHeight="1">
      <c r="A13" s="22" t="s">
        <v>89</v>
      </c>
      <c r="B13" s="73" t="s">
        <v>90</v>
      </c>
      <c r="C13" s="22" t="s">
        <v>88</v>
      </c>
      <c r="D13" s="90">
        <v>94.560883505500001</v>
      </c>
      <c r="E13" s="72">
        <f t="shared" ref="E13:E14" si="1">D13</f>
        <v>94.560883505500001</v>
      </c>
      <c r="F13" s="72">
        <f t="shared" ref="F13:F14" si="2">D13</f>
        <v>94.560883505500001</v>
      </c>
      <c r="G13" s="23" t="s">
        <v>0</v>
      </c>
      <c r="H13" s="28"/>
      <c r="I13" s="25"/>
      <c r="J13" s="25"/>
      <c r="K13" s="25"/>
    </row>
    <row r="14" spans="1:11" s="15" customFormat="1" ht="18.75" customHeight="1">
      <c r="A14" s="22" t="s">
        <v>91</v>
      </c>
      <c r="B14" s="73" t="s">
        <v>92</v>
      </c>
      <c r="C14" s="22" t="s">
        <v>88</v>
      </c>
      <c r="D14" s="96">
        <v>102.56071753250001</v>
      </c>
      <c r="E14" s="72">
        <f t="shared" si="1"/>
        <v>102.56071753250001</v>
      </c>
      <c r="F14" s="72">
        <f t="shared" si="2"/>
        <v>102.56071753250001</v>
      </c>
      <c r="G14" s="23" t="s">
        <v>0</v>
      </c>
      <c r="H14" s="28"/>
      <c r="I14" s="61"/>
      <c r="J14" s="25"/>
      <c r="K14" s="25"/>
    </row>
    <row r="15" spans="1:11" ht="28.9" customHeight="1">
      <c r="A15" s="22" t="s">
        <v>93</v>
      </c>
      <c r="B15" s="73" t="s">
        <v>94</v>
      </c>
      <c r="C15" s="22" t="s">
        <v>53</v>
      </c>
      <c r="D15" s="70">
        <f>Part1_1!K8</f>
        <v>10</v>
      </c>
      <c r="E15" s="70">
        <f>D15</f>
        <v>10</v>
      </c>
      <c r="F15" s="70">
        <f>D15</f>
        <v>10</v>
      </c>
      <c r="G15" s="23" t="s">
        <v>0</v>
      </c>
      <c r="H15" s="28"/>
    </row>
    <row r="16" spans="1:11" ht="28.9" customHeight="1">
      <c r="A16" s="22" t="s">
        <v>95</v>
      </c>
      <c r="B16" s="73" t="s">
        <v>96</v>
      </c>
      <c r="C16" s="22" t="s">
        <v>75</v>
      </c>
      <c r="D16" s="71">
        <v>0</v>
      </c>
      <c r="E16" s="71">
        <f>D16</f>
        <v>0</v>
      </c>
      <c r="F16" s="71">
        <f>E16</f>
        <v>0</v>
      </c>
      <c r="G16" s="23" t="s">
        <v>0</v>
      </c>
      <c r="H16" s="28"/>
    </row>
    <row r="17" spans="1:11" ht="28.9" customHeight="1">
      <c r="A17" s="22" t="s">
        <v>97</v>
      </c>
      <c r="B17" s="73" t="s">
        <v>98</v>
      </c>
      <c r="C17" s="22" t="s">
        <v>53</v>
      </c>
      <c r="D17" s="71">
        <f>Part1_1!L8</f>
        <v>0</v>
      </c>
      <c r="E17" s="71">
        <f>D17</f>
        <v>0</v>
      </c>
      <c r="F17" s="71">
        <f>D17</f>
        <v>0</v>
      </c>
      <c r="G17" s="23" t="s">
        <v>0</v>
      </c>
      <c r="H17" s="28"/>
    </row>
    <row r="18" spans="1:11" s="25" customFormat="1" ht="30.95" customHeight="1">
      <c r="A18" s="26" t="s">
        <v>99</v>
      </c>
      <c r="B18" s="89" t="s">
        <v>193</v>
      </c>
      <c r="C18" s="81" t="s">
        <v>0</v>
      </c>
      <c r="D18" s="84" t="s">
        <v>0</v>
      </c>
      <c r="E18" s="84" t="s">
        <v>0</v>
      </c>
      <c r="F18" s="84" t="s">
        <v>0</v>
      </c>
      <c r="G18" s="27" t="s">
        <v>0</v>
      </c>
      <c r="H18" s="28"/>
    </row>
    <row r="19" spans="1:11" ht="14.45" customHeight="1">
      <c r="A19" s="22" t="s">
        <v>100</v>
      </c>
      <c r="B19" s="73" t="s">
        <v>50</v>
      </c>
      <c r="C19" s="23" t="s">
        <v>0</v>
      </c>
      <c r="D19" s="73" t="s">
        <v>0</v>
      </c>
      <c r="E19" s="73" t="s">
        <v>0</v>
      </c>
      <c r="F19" s="73" t="s">
        <v>0</v>
      </c>
      <c r="G19" s="23" t="s">
        <v>0</v>
      </c>
      <c r="H19" s="28"/>
    </row>
    <row r="20" spans="1:11" ht="20.25" customHeight="1">
      <c r="A20" s="22" t="s">
        <v>101</v>
      </c>
      <c r="B20" s="73" t="s">
        <v>79</v>
      </c>
      <c r="C20" s="22" t="s">
        <v>75</v>
      </c>
      <c r="D20" s="70">
        <f>D21*D26-D27*D28</f>
        <v>1803847.5</v>
      </c>
      <c r="E20" s="70">
        <f>D20</f>
        <v>1803847.5</v>
      </c>
      <c r="F20" s="70">
        <f>D20</f>
        <v>1803847.5</v>
      </c>
      <c r="G20" s="23" t="s">
        <v>102</v>
      </c>
      <c r="H20" s="28"/>
    </row>
    <row r="21" spans="1:11" ht="19.5" customHeight="1">
      <c r="A21" s="22" t="s">
        <v>103</v>
      </c>
      <c r="B21" s="73" t="s">
        <v>82</v>
      </c>
      <c r="C21" s="22" t="s">
        <v>75</v>
      </c>
      <c r="D21" s="71">
        <f>ROUND((D22*(D23/100*D24/100*D25/100)),2)</f>
        <v>180384.75</v>
      </c>
      <c r="E21" s="71">
        <f t="shared" ref="E21" si="3">ROUND((E22*(E23/100*E24/100*E25/100)),2)</f>
        <v>180384.75</v>
      </c>
      <c r="F21" s="71">
        <f t="shared" ref="F21" si="4">ROUND((F22*(F23/100*F24/100*F25/100)),2)</f>
        <v>180384.75</v>
      </c>
      <c r="G21" s="23" t="s">
        <v>104</v>
      </c>
      <c r="H21" s="28"/>
    </row>
    <row r="22" spans="1:11" s="16" customFormat="1" ht="16.5" customHeight="1">
      <c r="A22" s="22" t="s">
        <v>105</v>
      </c>
      <c r="B22" s="73" t="s">
        <v>85</v>
      </c>
      <c r="C22" s="22" t="s">
        <v>75</v>
      </c>
      <c r="D22" s="71">
        <f>D11</f>
        <v>185997.56</v>
      </c>
      <c r="E22" s="71">
        <f>D22</f>
        <v>185997.56</v>
      </c>
      <c r="F22" s="71">
        <f>E22</f>
        <v>185997.56</v>
      </c>
      <c r="G22" s="23" t="s">
        <v>0</v>
      </c>
      <c r="H22" s="28"/>
      <c r="I22" s="25"/>
      <c r="J22" s="25"/>
      <c r="K22" s="25"/>
    </row>
    <row r="23" spans="1:11" s="16" customFormat="1" ht="14.25" customHeight="1">
      <c r="A23" s="22" t="s">
        <v>106</v>
      </c>
      <c r="B23" s="73" t="s">
        <v>87</v>
      </c>
      <c r="C23" s="22" t="s">
        <v>88</v>
      </c>
      <c r="D23" s="72">
        <v>100</v>
      </c>
      <c r="E23" s="72">
        <f>D23</f>
        <v>100</v>
      </c>
      <c r="F23" s="72">
        <f>D23</f>
        <v>100</v>
      </c>
      <c r="G23" s="23" t="s">
        <v>0</v>
      </c>
      <c r="H23" s="28"/>
      <c r="I23" s="25"/>
      <c r="J23" s="25"/>
      <c r="K23" s="25"/>
    </row>
    <row r="24" spans="1:11" s="16" customFormat="1" ht="16.5" customHeight="1">
      <c r="A24" s="22" t="s">
        <v>107</v>
      </c>
      <c r="B24" s="73" t="s">
        <v>90</v>
      </c>
      <c r="C24" s="22" t="s">
        <v>88</v>
      </c>
      <c r="D24" s="83">
        <f>D13</f>
        <v>94.560883505500001</v>
      </c>
      <c r="E24" s="72">
        <f t="shared" ref="E24:E25" si="5">D24</f>
        <v>94.560883505500001</v>
      </c>
      <c r="F24" s="72">
        <f t="shared" ref="F24:F25" si="6">D24</f>
        <v>94.560883505500001</v>
      </c>
      <c r="G24" s="23" t="s">
        <v>0</v>
      </c>
      <c r="H24" s="28"/>
      <c r="I24" s="25"/>
      <c r="J24" s="25"/>
      <c r="K24" s="25"/>
    </row>
    <row r="25" spans="1:11" s="16" customFormat="1" ht="15.75" customHeight="1">
      <c r="A25" s="22" t="s">
        <v>108</v>
      </c>
      <c r="B25" s="73" t="s">
        <v>92</v>
      </c>
      <c r="C25" s="22" t="s">
        <v>88</v>
      </c>
      <c r="D25" s="83">
        <f>D14</f>
        <v>102.56071753250001</v>
      </c>
      <c r="E25" s="72">
        <f t="shared" si="5"/>
        <v>102.56071753250001</v>
      </c>
      <c r="F25" s="72">
        <f t="shared" si="6"/>
        <v>102.56071753250001</v>
      </c>
      <c r="G25" s="23" t="s">
        <v>0</v>
      </c>
      <c r="H25" s="28"/>
      <c r="I25" s="25"/>
      <c r="J25" s="25"/>
      <c r="K25" s="25"/>
    </row>
    <row r="26" spans="1:11" ht="28.9" customHeight="1">
      <c r="A26" s="22" t="s">
        <v>109</v>
      </c>
      <c r="B26" s="73" t="s">
        <v>94</v>
      </c>
      <c r="C26" s="22" t="s">
        <v>53</v>
      </c>
      <c r="D26" s="70">
        <f>Part1_1!K9</f>
        <v>10</v>
      </c>
      <c r="E26" s="70">
        <f>D26</f>
        <v>10</v>
      </c>
      <c r="F26" s="70">
        <f>D26</f>
        <v>10</v>
      </c>
      <c r="G26" s="23" t="s">
        <v>0</v>
      </c>
      <c r="H26" s="28"/>
    </row>
    <row r="27" spans="1:11" ht="28.9" customHeight="1">
      <c r="A27" s="22" t="s">
        <v>110</v>
      </c>
      <c r="B27" s="73" t="s">
        <v>96</v>
      </c>
      <c r="C27" s="22" t="s">
        <v>75</v>
      </c>
      <c r="D27" s="71">
        <v>0</v>
      </c>
      <c r="E27" s="71">
        <v>0</v>
      </c>
      <c r="F27" s="71">
        <v>0</v>
      </c>
      <c r="G27" s="23" t="s">
        <v>0</v>
      </c>
      <c r="H27" s="28"/>
    </row>
    <row r="28" spans="1:11" ht="28.9" customHeight="1">
      <c r="A28" s="22" t="s">
        <v>111</v>
      </c>
      <c r="B28" s="73" t="s">
        <v>98</v>
      </c>
      <c r="C28" s="22" t="s">
        <v>53</v>
      </c>
      <c r="D28" s="71">
        <f>Part1_1!L9</f>
        <v>0</v>
      </c>
      <c r="E28" s="71">
        <f>D28</f>
        <v>0</v>
      </c>
      <c r="F28" s="71">
        <f>D28</f>
        <v>0</v>
      </c>
      <c r="G28" s="23" t="s">
        <v>0</v>
      </c>
      <c r="H28" s="28"/>
    </row>
    <row r="29" spans="1:11" s="25" customFormat="1" ht="30.95" customHeight="1">
      <c r="A29" s="26" t="s">
        <v>112</v>
      </c>
      <c r="B29" s="89" t="s">
        <v>194</v>
      </c>
      <c r="C29" s="81" t="s">
        <v>0</v>
      </c>
      <c r="D29" s="84" t="s">
        <v>0</v>
      </c>
      <c r="E29" s="84" t="s">
        <v>0</v>
      </c>
      <c r="F29" s="84" t="s">
        <v>0</v>
      </c>
      <c r="G29" s="27" t="s">
        <v>0</v>
      </c>
      <c r="H29" s="28"/>
    </row>
    <row r="30" spans="1:11" ht="14.45" customHeight="1">
      <c r="A30" s="22" t="s">
        <v>113</v>
      </c>
      <c r="B30" s="73" t="s">
        <v>50</v>
      </c>
      <c r="C30" s="23" t="s">
        <v>0</v>
      </c>
      <c r="D30" s="73" t="s">
        <v>0</v>
      </c>
      <c r="E30" s="73" t="s">
        <v>0</v>
      </c>
      <c r="F30" s="73" t="s">
        <v>0</v>
      </c>
      <c r="G30" s="23" t="s">
        <v>0</v>
      </c>
      <c r="H30" s="28"/>
    </row>
    <row r="31" spans="1:11" ht="23.25" customHeight="1">
      <c r="A31" s="22" t="s">
        <v>114</v>
      </c>
      <c r="B31" s="73" t="s">
        <v>79</v>
      </c>
      <c r="C31" s="22" t="s">
        <v>75</v>
      </c>
      <c r="D31" s="70">
        <f>D32*D37-D38*D39</f>
        <v>1082308.5</v>
      </c>
      <c r="E31" s="70">
        <f>D31</f>
        <v>1082308.5</v>
      </c>
      <c r="F31" s="70">
        <f>D31</f>
        <v>1082308.5</v>
      </c>
      <c r="G31" s="23" t="s">
        <v>115</v>
      </c>
      <c r="H31" s="28"/>
    </row>
    <row r="32" spans="1:11" ht="17.25" customHeight="1">
      <c r="A32" s="22" t="s">
        <v>116</v>
      </c>
      <c r="B32" s="73" t="s">
        <v>82</v>
      </c>
      <c r="C32" s="22" t="s">
        <v>75</v>
      </c>
      <c r="D32" s="71">
        <f>ROUND((D33*(D34/100*D35/100*D36/100)),2)</f>
        <v>180384.75</v>
      </c>
      <c r="E32" s="71">
        <f t="shared" ref="E32" si="7">ROUND((E33*(E34/100*E35/100*E36/100)),2)</f>
        <v>180384.75</v>
      </c>
      <c r="F32" s="71">
        <f t="shared" ref="F32" si="8">ROUND((F33*(F34/100*F35/100*F36/100)),2)</f>
        <v>180384.75</v>
      </c>
      <c r="G32" s="23" t="s">
        <v>117</v>
      </c>
      <c r="H32" s="28"/>
    </row>
    <row r="33" spans="1:11" s="18" customFormat="1" ht="12.75" customHeight="1">
      <c r="A33" s="22" t="s">
        <v>118</v>
      </c>
      <c r="B33" s="73" t="s">
        <v>85</v>
      </c>
      <c r="C33" s="22" t="s">
        <v>75</v>
      </c>
      <c r="D33" s="71">
        <f>D11</f>
        <v>185997.56</v>
      </c>
      <c r="E33" s="71">
        <f>D33</f>
        <v>185997.56</v>
      </c>
      <c r="F33" s="71">
        <f>D33</f>
        <v>185997.56</v>
      </c>
      <c r="G33" s="23" t="s">
        <v>0</v>
      </c>
      <c r="H33" s="28"/>
      <c r="I33" s="25"/>
      <c r="J33" s="25"/>
      <c r="K33" s="25"/>
    </row>
    <row r="34" spans="1:11" s="18" customFormat="1" ht="12.75" customHeight="1">
      <c r="A34" s="22" t="s">
        <v>119</v>
      </c>
      <c r="B34" s="73" t="s">
        <v>87</v>
      </c>
      <c r="C34" s="22" t="s">
        <v>88</v>
      </c>
      <c r="D34" s="72">
        <v>100</v>
      </c>
      <c r="E34" s="72">
        <f>D34</f>
        <v>100</v>
      </c>
      <c r="F34" s="72">
        <f>D34</f>
        <v>100</v>
      </c>
      <c r="G34" s="23" t="s">
        <v>0</v>
      </c>
      <c r="H34" s="28"/>
      <c r="I34" s="25"/>
      <c r="J34" s="25"/>
      <c r="K34" s="25"/>
    </row>
    <row r="35" spans="1:11" s="18" customFormat="1" ht="12.75" customHeight="1">
      <c r="A35" s="22" t="s">
        <v>120</v>
      </c>
      <c r="B35" s="73" t="s">
        <v>90</v>
      </c>
      <c r="C35" s="22" t="s">
        <v>88</v>
      </c>
      <c r="D35" s="83">
        <f>D13</f>
        <v>94.560883505500001</v>
      </c>
      <c r="E35" s="72">
        <f t="shared" ref="E35:E36" si="9">D35</f>
        <v>94.560883505500001</v>
      </c>
      <c r="F35" s="72">
        <f t="shared" ref="F35:F36" si="10">D35</f>
        <v>94.560883505500001</v>
      </c>
      <c r="G35" s="23" t="s">
        <v>0</v>
      </c>
      <c r="H35" s="28"/>
      <c r="I35" s="25"/>
      <c r="J35" s="25"/>
      <c r="K35" s="25"/>
    </row>
    <row r="36" spans="1:11" s="18" customFormat="1" ht="12.75" customHeight="1">
      <c r="A36" s="22" t="s">
        <v>121</v>
      </c>
      <c r="B36" s="73" t="s">
        <v>92</v>
      </c>
      <c r="C36" s="22" t="s">
        <v>88</v>
      </c>
      <c r="D36" s="83">
        <f>D14</f>
        <v>102.56071753250001</v>
      </c>
      <c r="E36" s="72">
        <f t="shared" si="9"/>
        <v>102.56071753250001</v>
      </c>
      <c r="F36" s="72">
        <f t="shared" si="10"/>
        <v>102.56071753250001</v>
      </c>
      <c r="G36" s="23" t="s">
        <v>0</v>
      </c>
      <c r="H36" s="28"/>
      <c r="I36" s="25"/>
      <c r="J36" s="25"/>
      <c r="K36" s="25"/>
    </row>
    <row r="37" spans="1:11" ht="28.9" customHeight="1">
      <c r="A37" s="22" t="s">
        <v>122</v>
      </c>
      <c r="B37" s="73" t="s">
        <v>94</v>
      </c>
      <c r="C37" s="22" t="s">
        <v>53</v>
      </c>
      <c r="D37" s="70">
        <f>Part1_1!K10</f>
        <v>6</v>
      </c>
      <c r="E37" s="70">
        <f>D37</f>
        <v>6</v>
      </c>
      <c r="F37" s="70">
        <f>D37</f>
        <v>6</v>
      </c>
      <c r="G37" s="23" t="s">
        <v>0</v>
      </c>
      <c r="H37" s="28"/>
    </row>
    <row r="38" spans="1:11" ht="28.9" customHeight="1">
      <c r="A38" s="22" t="s">
        <v>123</v>
      </c>
      <c r="B38" s="73" t="s">
        <v>96</v>
      </c>
      <c r="C38" s="22" t="s">
        <v>75</v>
      </c>
      <c r="D38" s="71">
        <v>0</v>
      </c>
      <c r="E38" s="71">
        <f t="shared" ref="E38" si="11">D38</f>
        <v>0</v>
      </c>
      <c r="F38" s="71">
        <f t="shared" ref="F38" si="12">D38</f>
        <v>0</v>
      </c>
      <c r="G38" s="23" t="s">
        <v>0</v>
      </c>
      <c r="H38" s="28"/>
    </row>
    <row r="39" spans="1:11" ht="28.9" customHeight="1">
      <c r="A39" s="22" t="s">
        <v>124</v>
      </c>
      <c r="B39" s="73" t="s">
        <v>98</v>
      </c>
      <c r="C39" s="22" t="s">
        <v>53</v>
      </c>
      <c r="D39" s="71">
        <f>Part1_1!L10</f>
        <v>0</v>
      </c>
      <c r="E39" s="71">
        <f>D39</f>
        <v>0</v>
      </c>
      <c r="F39" s="71">
        <f>D39</f>
        <v>0</v>
      </c>
      <c r="G39" s="23" t="s">
        <v>0</v>
      </c>
      <c r="H39" s="28"/>
    </row>
    <row r="40" spans="1:11" s="25" customFormat="1" ht="30.95" customHeight="1">
      <c r="A40" s="26" t="s">
        <v>125</v>
      </c>
      <c r="B40" s="89" t="s">
        <v>195</v>
      </c>
      <c r="C40" s="81" t="s">
        <v>0</v>
      </c>
      <c r="D40" s="84" t="s">
        <v>0</v>
      </c>
      <c r="E40" s="84" t="s">
        <v>0</v>
      </c>
      <c r="F40" s="84" t="s">
        <v>0</v>
      </c>
      <c r="G40" s="27" t="s">
        <v>0</v>
      </c>
      <c r="H40" s="28"/>
    </row>
    <row r="41" spans="1:11" ht="14.45" customHeight="1">
      <c r="A41" s="22" t="s">
        <v>126</v>
      </c>
      <c r="B41" s="73" t="s">
        <v>50</v>
      </c>
      <c r="C41" s="23" t="s">
        <v>0</v>
      </c>
      <c r="D41" s="73" t="s">
        <v>0</v>
      </c>
      <c r="E41" s="73" t="s">
        <v>0</v>
      </c>
      <c r="F41" s="73" t="s">
        <v>0</v>
      </c>
      <c r="G41" s="23" t="s">
        <v>0</v>
      </c>
      <c r="H41" s="28"/>
    </row>
    <row r="42" spans="1:11" ht="18.75" customHeight="1">
      <c r="A42" s="22" t="s">
        <v>127</v>
      </c>
      <c r="B42" s="73" t="s">
        <v>79</v>
      </c>
      <c r="C42" s="22" t="s">
        <v>75</v>
      </c>
      <c r="D42" s="70">
        <f>D43*D48-D49*D50</f>
        <v>1803847.5</v>
      </c>
      <c r="E42" s="70">
        <f>D42</f>
        <v>1803847.5</v>
      </c>
      <c r="F42" s="70">
        <f>D42</f>
        <v>1803847.5</v>
      </c>
      <c r="G42" s="23" t="s">
        <v>128</v>
      </c>
      <c r="H42" s="28"/>
    </row>
    <row r="43" spans="1:11" ht="20.25" customHeight="1">
      <c r="A43" s="22" t="s">
        <v>129</v>
      </c>
      <c r="B43" s="73" t="s">
        <v>82</v>
      </c>
      <c r="C43" s="22" t="s">
        <v>75</v>
      </c>
      <c r="D43" s="71">
        <f>ROUND((D44*(D45/100*D46/100*D47/100)),2)</f>
        <v>180384.75</v>
      </c>
      <c r="E43" s="71">
        <f t="shared" ref="E43" si="13">ROUND((E44*(E45/100*E46/100*E47/100)),2)</f>
        <v>180384.75</v>
      </c>
      <c r="F43" s="71">
        <f t="shared" ref="F43" si="14">ROUND((F44*(F45/100*F46/100*F47/100)),2)</f>
        <v>180384.75</v>
      </c>
      <c r="G43" s="23" t="s">
        <v>130</v>
      </c>
      <c r="H43" s="28"/>
    </row>
    <row r="44" spans="1:11" s="17" customFormat="1" ht="12.75" customHeight="1">
      <c r="A44" s="22" t="s">
        <v>131</v>
      </c>
      <c r="B44" s="73" t="s">
        <v>85</v>
      </c>
      <c r="C44" s="22" t="s">
        <v>75</v>
      </c>
      <c r="D44" s="71">
        <f>D11</f>
        <v>185997.56</v>
      </c>
      <c r="E44" s="71">
        <f>D44</f>
        <v>185997.56</v>
      </c>
      <c r="F44" s="71">
        <f>D44</f>
        <v>185997.56</v>
      </c>
      <c r="G44" s="23" t="s">
        <v>0</v>
      </c>
      <c r="H44" s="28"/>
      <c r="I44" s="25"/>
      <c r="J44" s="25"/>
      <c r="K44" s="25"/>
    </row>
    <row r="45" spans="1:11" s="17" customFormat="1" ht="12.75" customHeight="1">
      <c r="A45" s="22" t="s">
        <v>132</v>
      </c>
      <c r="B45" s="73" t="s">
        <v>87</v>
      </c>
      <c r="C45" s="22" t="s">
        <v>88</v>
      </c>
      <c r="D45" s="72">
        <v>100</v>
      </c>
      <c r="E45" s="72">
        <f>D45</f>
        <v>100</v>
      </c>
      <c r="F45" s="72">
        <f>D45</f>
        <v>100</v>
      </c>
      <c r="G45" s="23" t="s">
        <v>0</v>
      </c>
      <c r="H45" s="28"/>
      <c r="I45" s="25"/>
      <c r="J45" s="25"/>
      <c r="K45" s="25"/>
    </row>
    <row r="46" spans="1:11" s="17" customFormat="1" ht="12.75" customHeight="1">
      <c r="A46" s="22" t="s">
        <v>133</v>
      </c>
      <c r="B46" s="73" t="s">
        <v>90</v>
      </c>
      <c r="C46" s="22" t="s">
        <v>88</v>
      </c>
      <c r="D46" s="83">
        <f>D13</f>
        <v>94.560883505500001</v>
      </c>
      <c r="E46" s="72">
        <f t="shared" ref="E46:E47" si="15">D46</f>
        <v>94.560883505500001</v>
      </c>
      <c r="F46" s="72">
        <f t="shared" ref="F46:F47" si="16">D46</f>
        <v>94.560883505500001</v>
      </c>
      <c r="G46" s="23" t="s">
        <v>0</v>
      </c>
      <c r="H46" s="28"/>
      <c r="I46" s="25"/>
      <c r="J46" s="25"/>
      <c r="K46" s="25"/>
    </row>
    <row r="47" spans="1:11" s="17" customFormat="1" ht="12.75" customHeight="1">
      <c r="A47" s="22" t="s">
        <v>134</v>
      </c>
      <c r="B47" s="73" t="s">
        <v>92</v>
      </c>
      <c r="C47" s="22" t="s">
        <v>88</v>
      </c>
      <c r="D47" s="83">
        <f>D14</f>
        <v>102.56071753250001</v>
      </c>
      <c r="E47" s="72">
        <f t="shared" si="15"/>
        <v>102.56071753250001</v>
      </c>
      <c r="F47" s="72">
        <f t="shared" si="16"/>
        <v>102.56071753250001</v>
      </c>
      <c r="G47" s="23" t="s">
        <v>0</v>
      </c>
      <c r="H47" s="28"/>
      <c r="I47" s="25"/>
      <c r="J47" s="25"/>
      <c r="K47" s="25"/>
    </row>
    <row r="48" spans="1:11" ht="28.9" customHeight="1">
      <c r="A48" s="22" t="s">
        <v>135</v>
      </c>
      <c r="B48" s="73" t="s">
        <v>94</v>
      </c>
      <c r="C48" s="22" t="s">
        <v>53</v>
      </c>
      <c r="D48" s="70">
        <f>Part1_1!K11</f>
        <v>10</v>
      </c>
      <c r="E48" s="70">
        <f>D48</f>
        <v>10</v>
      </c>
      <c r="F48" s="70">
        <f>D48</f>
        <v>10</v>
      </c>
      <c r="G48" s="23" t="s">
        <v>0</v>
      </c>
      <c r="H48" s="28"/>
    </row>
    <row r="49" spans="1:11" ht="28.9" customHeight="1">
      <c r="A49" s="22" t="s">
        <v>136</v>
      </c>
      <c r="B49" s="73" t="s">
        <v>96</v>
      </c>
      <c r="C49" s="22" t="s">
        <v>75</v>
      </c>
      <c r="D49" s="71">
        <v>0</v>
      </c>
      <c r="E49" s="71">
        <f>D49</f>
        <v>0</v>
      </c>
      <c r="F49" s="71">
        <f>D49</f>
        <v>0</v>
      </c>
      <c r="G49" s="23" t="s">
        <v>0</v>
      </c>
      <c r="H49" s="28"/>
    </row>
    <row r="50" spans="1:11" ht="28.9" customHeight="1">
      <c r="A50" s="22" t="s">
        <v>137</v>
      </c>
      <c r="B50" s="73" t="s">
        <v>98</v>
      </c>
      <c r="C50" s="22" t="s">
        <v>53</v>
      </c>
      <c r="D50" s="71">
        <f>Part1_1!L11</f>
        <v>0</v>
      </c>
      <c r="E50" s="71">
        <f>D50</f>
        <v>0</v>
      </c>
      <c r="F50" s="71">
        <f>D50</f>
        <v>0</v>
      </c>
      <c r="G50" s="23" t="s">
        <v>0</v>
      </c>
      <c r="H50" s="28"/>
    </row>
    <row r="51" spans="1:11" s="25" customFormat="1" ht="30.95" customHeight="1">
      <c r="A51" s="26" t="s">
        <v>138</v>
      </c>
      <c r="B51" s="89" t="s">
        <v>196</v>
      </c>
      <c r="C51" s="81" t="s">
        <v>0</v>
      </c>
      <c r="D51" s="84" t="s">
        <v>0</v>
      </c>
      <c r="E51" s="84" t="s">
        <v>0</v>
      </c>
      <c r="F51" s="84" t="s">
        <v>0</v>
      </c>
      <c r="G51" s="27" t="s">
        <v>0</v>
      </c>
      <c r="H51" s="28"/>
    </row>
    <row r="52" spans="1:11" ht="14.45" customHeight="1">
      <c r="A52" s="22" t="s">
        <v>139</v>
      </c>
      <c r="B52" s="73" t="s">
        <v>50</v>
      </c>
      <c r="C52" s="23" t="s">
        <v>0</v>
      </c>
      <c r="D52" s="73" t="s">
        <v>0</v>
      </c>
      <c r="E52" s="73" t="s">
        <v>0</v>
      </c>
      <c r="F52" s="73" t="s">
        <v>0</v>
      </c>
      <c r="G52" s="23" t="s">
        <v>0</v>
      </c>
      <c r="H52" s="28"/>
    </row>
    <row r="53" spans="1:11" ht="22.5" customHeight="1">
      <c r="A53" s="22" t="s">
        <v>140</v>
      </c>
      <c r="B53" s="73" t="s">
        <v>79</v>
      </c>
      <c r="C53" s="22" t="s">
        <v>75</v>
      </c>
      <c r="D53" s="70">
        <f>D54*D59-D60*D61</f>
        <v>2164617</v>
      </c>
      <c r="E53" s="70">
        <f>D53</f>
        <v>2164617</v>
      </c>
      <c r="F53" s="70">
        <f>D53</f>
        <v>2164617</v>
      </c>
      <c r="G53" s="23" t="s">
        <v>141</v>
      </c>
      <c r="H53" s="28"/>
    </row>
    <row r="54" spans="1:11" ht="22.5" customHeight="1">
      <c r="A54" s="22" t="s">
        <v>142</v>
      </c>
      <c r="B54" s="73" t="s">
        <v>82</v>
      </c>
      <c r="C54" s="22" t="s">
        <v>75</v>
      </c>
      <c r="D54" s="71">
        <f>ROUND((D55*(D56/100*D57/100*D58/100)),2)</f>
        <v>180384.75</v>
      </c>
      <c r="E54" s="71">
        <f t="shared" ref="E54" si="17">ROUND((E55*(E56/100*E57/100*E58/100)),2)</f>
        <v>180384.75</v>
      </c>
      <c r="F54" s="71">
        <f t="shared" ref="F54" si="18">ROUND((F55*(F56/100*F57/100*F58/100)),2)</f>
        <v>180384.75</v>
      </c>
      <c r="G54" s="23" t="s">
        <v>143</v>
      </c>
      <c r="H54" s="28"/>
    </row>
    <row r="55" spans="1:11" s="19" customFormat="1" ht="12.75" customHeight="1">
      <c r="A55" s="22" t="s">
        <v>144</v>
      </c>
      <c r="B55" s="73" t="s">
        <v>85</v>
      </c>
      <c r="C55" s="22" t="s">
        <v>75</v>
      </c>
      <c r="D55" s="71">
        <f>D11</f>
        <v>185997.56</v>
      </c>
      <c r="E55" s="71">
        <f>D55</f>
        <v>185997.56</v>
      </c>
      <c r="F55" s="71">
        <f>D55</f>
        <v>185997.56</v>
      </c>
      <c r="G55" s="23" t="s">
        <v>0</v>
      </c>
      <c r="H55" s="28"/>
      <c r="I55" s="25"/>
      <c r="J55" s="25"/>
      <c r="K55" s="25"/>
    </row>
    <row r="56" spans="1:11" s="19" customFormat="1" ht="12.75" customHeight="1">
      <c r="A56" s="22" t="s">
        <v>145</v>
      </c>
      <c r="B56" s="73" t="s">
        <v>87</v>
      </c>
      <c r="C56" s="22" t="s">
        <v>88</v>
      </c>
      <c r="D56" s="72">
        <v>100</v>
      </c>
      <c r="E56" s="72">
        <f>D56</f>
        <v>100</v>
      </c>
      <c r="F56" s="72">
        <f>D56</f>
        <v>100</v>
      </c>
      <c r="G56" s="23" t="s">
        <v>0</v>
      </c>
      <c r="H56" s="28"/>
      <c r="I56" s="25"/>
      <c r="J56" s="25"/>
      <c r="K56" s="25"/>
    </row>
    <row r="57" spans="1:11" s="19" customFormat="1" ht="12.75" customHeight="1">
      <c r="A57" s="22" t="s">
        <v>146</v>
      </c>
      <c r="B57" s="73" t="s">
        <v>90</v>
      </c>
      <c r="C57" s="22" t="s">
        <v>88</v>
      </c>
      <c r="D57" s="83">
        <f>D13</f>
        <v>94.560883505500001</v>
      </c>
      <c r="E57" s="72">
        <f t="shared" ref="E57:E58" si="19">D57</f>
        <v>94.560883505500001</v>
      </c>
      <c r="F57" s="72">
        <f t="shared" ref="F57:F58" si="20">D57</f>
        <v>94.560883505500001</v>
      </c>
      <c r="G57" s="23" t="s">
        <v>0</v>
      </c>
      <c r="H57" s="28"/>
      <c r="I57" s="25"/>
      <c r="J57" s="25"/>
      <c r="K57" s="25"/>
    </row>
    <row r="58" spans="1:11" s="19" customFormat="1" ht="12.75" customHeight="1">
      <c r="A58" s="22" t="s">
        <v>147</v>
      </c>
      <c r="B58" s="73" t="s">
        <v>92</v>
      </c>
      <c r="C58" s="22" t="s">
        <v>88</v>
      </c>
      <c r="D58" s="83">
        <f>D14</f>
        <v>102.56071753250001</v>
      </c>
      <c r="E58" s="72">
        <f t="shared" si="19"/>
        <v>102.56071753250001</v>
      </c>
      <c r="F58" s="72">
        <f t="shared" si="20"/>
        <v>102.56071753250001</v>
      </c>
      <c r="G58" s="23" t="s">
        <v>0</v>
      </c>
      <c r="H58" s="28"/>
      <c r="I58" s="25"/>
      <c r="J58" s="25"/>
      <c r="K58" s="25"/>
    </row>
    <row r="59" spans="1:11" ht="28.9" customHeight="1">
      <c r="A59" s="22" t="s">
        <v>148</v>
      </c>
      <c r="B59" s="73" t="s">
        <v>94</v>
      </c>
      <c r="C59" s="22" t="s">
        <v>53</v>
      </c>
      <c r="D59" s="70">
        <f>Part1_1!K12</f>
        <v>12</v>
      </c>
      <c r="E59" s="70">
        <f>D59</f>
        <v>12</v>
      </c>
      <c r="F59" s="70">
        <f>D59</f>
        <v>12</v>
      </c>
      <c r="G59" s="23" t="s">
        <v>0</v>
      </c>
      <c r="H59" s="28"/>
    </row>
    <row r="60" spans="1:11" ht="28.9" customHeight="1">
      <c r="A60" s="22" t="s">
        <v>149</v>
      </c>
      <c r="B60" s="73" t="s">
        <v>96</v>
      </c>
      <c r="C60" s="22" t="s">
        <v>75</v>
      </c>
      <c r="D60" s="71">
        <v>0</v>
      </c>
      <c r="E60" s="71">
        <f>D60</f>
        <v>0</v>
      </c>
      <c r="F60" s="71">
        <f>D60</f>
        <v>0</v>
      </c>
      <c r="G60" s="23" t="s">
        <v>0</v>
      </c>
      <c r="H60" s="28"/>
    </row>
    <row r="61" spans="1:11" ht="28.9" customHeight="1">
      <c r="A61" s="22" t="s">
        <v>150</v>
      </c>
      <c r="B61" s="73" t="s">
        <v>98</v>
      </c>
      <c r="C61" s="22" t="s">
        <v>53</v>
      </c>
      <c r="D61" s="71">
        <f>Part1_1!L12</f>
        <v>0</v>
      </c>
      <c r="E61" s="71">
        <f>D61</f>
        <v>0</v>
      </c>
      <c r="F61" s="71">
        <f>D61</f>
        <v>0</v>
      </c>
      <c r="G61" s="23" t="s">
        <v>0</v>
      </c>
      <c r="H61" s="28"/>
    </row>
    <row r="62" spans="1:11" s="25" customFormat="1" ht="30.95" customHeight="1">
      <c r="A62" s="29" t="s">
        <v>202</v>
      </c>
      <c r="B62" s="89" t="s">
        <v>197</v>
      </c>
      <c r="C62" s="81" t="s">
        <v>0</v>
      </c>
      <c r="D62" s="84" t="s">
        <v>0</v>
      </c>
      <c r="E62" s="84" t="s">
        <v>0</v>
      </c>
      <c r="F62" s="84" t="s">
        <v>0</v>
      </c>
      <c r="G62" s="27" t="s">
        <v>0</v>
      </c>
      <c r="H62" s="28"/>
    </row>
    <row r="63" spans="1:11" ht="14.45" customHeight="1">
      <c r="A63" s="22" t="s">
        <v>203</v>
      </c>
      <c r="B63" s="73" t="s">
        <v>50</v>
      </c>
      <c r="C63" s="23" t="s">
        <v>0</v>
      </c>
      <c r="D63" s="73" t="s">
        <v>0</v>
      </c>
      <c r="E63" s="73" t="s">
        <v>0</v>
      </c>
      <c r="F63" s="73" t="s">
        <v>0</v>
      </c>
      <c r="G63" s="23" t="s">
        <v>0</v>
      </c>
      <c r="H63" s="28"/>
    </row>
    <row r="64" spans="1:11" ht="22.5" customHeight="1">
      <c r="A64" s="22" t="s">
        <v>204</v>
      </c>
      <c r="B64" s="73" t="s">
        <v>79</v>
      </c>
      <c r="C64" s="22" t="s">
        <v>75</v>
      </c>
      <c r="D64" s="70">
        <f>D65*D70-D71*D72</f>
        <v>1946576.1</v>
      </c>
      <c r="E64" s="70">
        <f>D64</f>
        <v>1946576.1</v>
      </c>
      <c r="F64" s="70">
        <f>D64</f>
        <v>1946576.1</v>
      </c>
      <c r="G64" s="39" t="s">
        <v>216</v>
      </c>
      <c r="H64" s="28"/>
    </row>
    <row r="65" spans="1:11" ht="20.25" customHeight="1">
      <c r="A65" s="22" t="s">
        <v>205</v>
      </c>
      <c r="B65" s="73" t="s">
        <v>82</v>
      </c>
      <c r="C65" s="22" t="s">
        <v>75</v>
      </c>
      <c r="D65" s="92">
        <f>ROUND((D66*(D67/100*D68/100*D69/100)),2)</f>
        <v>92694.1</v>
      </c>
      <c r="E65" s="92">
        <f t="shared" ref="E65:F65" si="21">ROUND((E66*(E67/100*E68/100*E69/100)),2)</f>
        <v>92694.1</v>
      </c>
      <c r="F65" s="92">
        <f t="shared" si="21"/>
        <v>92694.1</v>
      </c>
      <c r="G65" s="39" t="s">
        <v>217</v>
      </c>
      <c r="H65" s="28"/>
    </row>
    <row r="66" spans="1:11" s="19" customFormat="1" ht="12.75" customHeight="1">
      <c r="A66" s="22" t="s">
        <v>206</v>
      </c>
      <c r="B66" s="73" t="s">
        <v>85</v>
      </c>
      <c r="C66" s="22" t="s">
        <v>75</v>
      </c>
      <c r="D66" s="92">
        <v>23769.23</v>
      </c>
      <c r="E66" s="92">
        <f>D66</f>
        <v>23769.23</v>
      </c>
      <c r="F66" s="92">
        <f>D66</f>
        <v>23769.23</v>
      </c>
      <c r="G66" s="23" t="s">
        <v>0</v>
      </c>
      <c r="H66" s="28"/>
      <c r="I66" s="25"/>
      <c r="J66" s="25"/>
      <c r="K66" s="25"/>
    </row>
    <row r="67" spans="1:11" s="19" customFormat="1" ht="12.75" customHeight="1">
      <c r="A67" s="22" t="s">
        <v>207</v>
      </c>
      <c r="B67" s="73" t="s">
        <v>87</v>
      </c>
      <c r="C67" s="22" t="s">
        <v>88</v>
      </c>
      <c r="D67" s="93">
        <v>100</v>
      </c>
      <c r="E67" s="93">
        <f>D67</f>
        <v>100</v>
      </c>
      <c r="F67" s="93">
        <f>D67</f>
        <v>100</v>
      </c>
      <c r="G67" s="23" t="s">
        <v>0</v>
      </c>
      <c r="H67" s="28"/>
      <c r="I67" s="25"/>
      <c r="J67" s="25"/>
      <c r="K67" s="25"/>
    </row>
    <row r="68" spans="1:11" s="19" customFormat="1" ht="12.75" customHeight="1">
      <c r="A68" s="22" t="s">
        <v>208</v>
      </c>
      <c r="B68" s="73" t="s">
        <v>90</v>
      </c>
      <c r="C68" s="22" t="s">
        <v>88</v>
      </c>
      <c r="D68" s="90">
        <v>414.2128074208</v>
      </c>
      <c r="E68" s="93">
        <f t="shared" ref="E68:E69" si="22">D68</f>
        <v>414.2128074208</v>
      </c>
      <c r="F68" s="93">
        <f t="shared" ref="F68:F69" si="23">D68</f>
        <v>414.2128074208</v>
      </c>
      <c r="G68" s="23" t="s">
        <v>0</v>
      </c>
      <c r="H68" s="28"/>
      <c r="I68" s="25"/>
      <c r="J68" s="25"/>
      <c r="K68" s="25"/>
    </row>
    <row r="69" spans="1:11" s="19" customFormat="1" ht="12.75" customHeight="1">
      <c r="A69" s="22" t="s">
        <v>209</v>
      </c>
      <c r="B69" s="73" t="s">
        <v>92</v>
      </c>
      <c r="C69" s="22" t="s">
        <v>88</v>
      </c>
      <c r="D69" s="90">
        <v>94.148511013499999</v>
      </c>
      <c r="E69" s="93">
        <f t="shared" si="22"/>
        <v>94.148511013499999</v>
      </c>
      <c r="F69" s="93">
        <f t="shared" si="23"/>
        <v>94.148511013499999</v>
      </c>
      <c r="G69" s="23" t="s">
        <v>0</v>
      </c>
      <c r="H69" s="28"/>
      <c r="I69" s="25"/>
      <c r="J69" s="25"/>
      <c r="K69" s="25"/>
    </row>
    <row r="70" spans="1:11" ht="28.9" customHeight="1">
      <c r="A70" s="22" t="s">
        <v>210</v>
      </c>
      <c r="B70" s="73" t="s">
        <v>94</v>
      </c>
      <c r="C70" s="22" t="s">
        <v>53</v>
      </c>
      <c r="D70" s="70">
        <f>Part1_1!K13</f>
        <v>21</v>
      </c>
      <c r="E70" s="70">
        <f>D70</f>
        <v>21</v>
      </c>
      <c r="F70" s="70">
        <f>D70</f>
        <v>21</v>
      </c>
      <c r="G70" s="23" t="s">
        <v>0</v>
      </c>
      <c r="H70" s="28"/>
    </row>
    <row r="71" spans="1:11" ht="28.9" customHeight="1">
      <c r="A71" s="22" t="s">
        <v>211</v>
      </c>
      <c r="B71" s="73" t="s">
        <v>96</v>
      </c>
      <c r="C71" s="22" t="s">
        <v>75</v>
      </c>
      <c r="D71" s="71">
        <v>0</v>
      </c>
      <c r="E71" s="71">
        <f>D71</f>
        <v>0</v>
      </c>
      <c r="F71" s="71">
        <f>D71</f>
        <v>0</v>
      </c>
      <c r="G71" s="23" t="s">
        <v>0</v>
      </c>
      <c r="H71" s="28"/>
    </row>
    <row r="72" spans="1:11" ht="28.9" customHeight="1">
      <c r="A72" s="22" t="s">
        <v>212</v>
      </c>
      <c r="B72" s="73" t="s">
        <v>98</v>
      </c>
      <c r="C72" s="22" t="s">
        <v>53</v>
      </c>
      <c r="D72" s="71">
        <f>Part1_1!L23</f>
        <v>0</v>
      </c>
      <c r="E72" s="71">
        <f>D72</f>
        <v>0</v>
      </c>
      <c r="F72" s="71">
        <f>D72</f>
        <v>0</v>
      </c>
      <c r="G72" s="23" t="s">
        <v>0</v>
      </c>
      <c r="H72" s="28"/>
    </row>
    <row r="73" spans="1:11" ht="28.9" customHeight="1">
      <c r="A73" s="22" t="s">
        <v>32</v>
      </c>
      <c r="B73" s="88" t="s">
        <v>151</v>
      </c>
      <c r="C73" s="22" t="s">
        <v>75</v>
      </c>
      <c r="D73" s="70">
        <v>1145989.3599999999</v>
      </c>
      <c r="E73" s="70">
        <f>D73</f>
        <v>1145989.3599999999</v>
      </c>
      <c r="F73" s="70">
        <f>D73</f>
        <v>1145989.3599999999</v>
      </c>
      <c r="G73" s="23" t="s">
        <v>0</v>
      </c>
      <c r="H73" s="28"/>
      <c r="I73" s="62"/>
      <c r="J73" s="63"/>
      <c r="K73" s="63"/>
    </row>
    <row r="74" spans="1:11" ht="15" customHeight="1">
      <c r="A74" s="22" t="s">
        <v>33</v>
      </c>
      <c r="B74" s="73" t="s">
        <v>152</v>
      </c>
      <c r="C74" s="22" t="s">
        <v>88</v>
      </c>
      <c r="D74" s="72">
        <v>100</v>
      </c>
      <c r="E74" s="72">
        <v>100</v>
      </c>
      <c r="F74" s="72">
        <v>100</v>
      </c>
      <c r="G74" s="23" t="s">
        <v>0</v>
      </c>
      <c r="H74" s="28"/>
      <c r="I74" s="64"/>
      <c r="J74" s="63"/>
      <c r="K74" s="65"/>
    </row>
    <row r="75" spans="1:11" ht="18" customHeight="1">
      <c r="A75" s="22" t="s">
        <v>34</v>
      </c>
      <c r="B75" s="69" t="s">
        <v>153</v>
      </c>
      <c r="C75" s="22" t="s">
        <v>75</v>
      </c>
      <c r="D75" s="95">
        <f>D73+D6</f>
        <v>11751033.459999999</v>
      </c>
      <c r="E75" s="70">
        <f>E73+E6</f>
        <v>11751033.459999999</v>
      </c>
      <c r="F75" s="70">
        <f>F73+F6</f>
        <v>11751033.459999999</v>
      </c>
      <c r="G75" s="23" t="s">
        <v>154</v>
      </c>
      <c r="H75" s="28"/>
      <c r="I75" s="66"/>
      <c r="J75" s="63"/>
      <c r="K75" s="65"/>
    </row>
    <row r="76" spans="1:11" ht="12.75" customHeight="1">
      <c r="A76" s="12"/>
      <c r="B76" s="13"/>
      <c r="C76" s="12"/>
      <c r="D76" s="14"/>
      <c r="E76" s="14"/>
      <c r="F76" s="14"/>
      <c r="G76" s="13"/>
      <c r="I76" s="66"/>
      <c r="J76" s="63"/>
      <c r="K76" s="65"/>
    </row>
    <row r="77" spans="1:11" ht="12.75" customHeight="1">
      <c r="A77" s="12"/>
      <c r="B77" s="13"/>
      <c r="C77" s="12"/>
      <c r="D77" s="91"/>
      <c r="E77" s="94"/>
      <c r="F77" s="14"/>
      <c r="G77" s="13"/>
      <c r="I77" s="66"/>
      <c r="J77" s="63"/>
      <c r="K77" s="65"/>
    </row>
    <row r="78" spans="1:11" ht="12.75" customHeight="1">
      <c r="A78" s="12"/>
      <c r="B78" s="13"/>
      <c r="C78" s="12"/>
      <c r="D78" s="14"/>
      <c r="E78" s="14"/>
      <c r="F78" s="14"/>
      <c r="G78" s="13"/>
      <c r="I78" s="67"/>
      <c r="J78" s="65"/>
    </row>
    <row r="79" spans="1:11">
      <c r="I79" s="63"/>
      <c r="J79" s="65"/>
    </row>
    <row r="80" spans="1:11">
      <c r="I80" s="63"/>
      <c r="J80" s="65"/>
    </row>
    <row r="81" spans="9:11">
      <c r="I81" s="66"/>
      <c r="J81" s="63"/>
      <c r="K81" s="65"/>
    </row>
    <row r="82" spans="9:11">
      <c r="I82" s="66"/>
      <c r="J82" s="63"/>
      <c r="K82" s="65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32" sqref="C32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109" t="s">
        <v>155</v>
      </c>
      <c r="B2" s="109"/>
      <c r="C2" s="109"/>
    </row>
    <row r="3" spans="1:3" ht="11.45" customHeight="1">
      <c r="A3" s="99" t="s">
        <v>0</v>
      </c>
      <c r="B3" s="99"/>
      <c r="C3" s="99"/>
    </row>
    <row r="4" spans="1:3" ht="21.6" customHeight="1">
      <c r="A4" s="99" t="s">
        <v>156</v>
      </c>
      <c r="B4" s="99"/>
      <c r="C4" s="99"/>
    </row>
    <row r="5" spans="1:3" ht="21.6" customHeight="1">
      <c r="A5" s="5" t="s">
        <v>67</v>
      </c>
      <c r="B5" s="5" t="s">
        <v>157</v>
      </c>
      <c r="C5" s="5" t="s">
        <v>158</v>
      </c>
    </row>
    <row r="6" spans="1:3" ht="12.75" customHeight="1">
      <c r="A6" s="5" t="s">
        <v>31</v>
      </c>
      <c r="B6" s="6" t="s">
        <v>159</v>
      </c>
      <c r="C6" s="6" t="s">
        <v>160</v>
      </c>
    </row>
    <row r="7" spans="1:3" ht="12.75" customHeight="1">
      <c r="A7" s="5" t="s">
        <v>32</v>
      </c>
      <c r="B7" s="6" t="s">
        <v>161</v>
      </c>
      <c r="C7" s="6" t="s">
        <v>162</v>
      </c>
    </row>
    <row r="8" spans="1:3" ht="11.45" customHeight="1">
      <c r="A8" s="99" t="s">
        <v>0</v>
      </c>
      <c r="B8" s="99"/>
      <c r="C8" s="99"/>
    </row>
    <row r="9" spans="1:3" ht="21.6" customHeight="1">
      <c r="A9" s="123" t="s">
        <v>163</v>
      </c>
      <c r="B9" s="123"/>
      <c r="C9" s="123"/>
    </row>
    <row r="10" spans="1:3" ht="12.75" customHeight="1">
      <c r="A10" s="5" t="s">
        <v>31</v>
      </c>
      <c r="B10" s="124" t="s">
        <v>164</v>
      </c>
      <c r="C10" s="124"/>
    </row>
    <row r="11" spans="1:3" ht="12.75" customHeight="1">
      <c r="A11" s="5" t="s">
        <v>32</v>
      </c>
      <c r="B11" s="124" t="s">
        <v>165</v>
      </c>
      <c r="C11" s="124"/>
    </row>
    <row r="12" spans="1:3" ht="11.45" customHeight="1">
      <c r="A12" s="99" t="s">
        <v>0</v>
      </c>
      <c r="B12" s="99"/>
      <c r="C12" s="99"/>
    </row>
    <row r="13" spans="1:3" ht="21.6" customHeight="1">
      <c r="A13" s="123" t="s">
        <v>166</v>
      </c>
      <c r="B13" s="123"/>
      <c r="C13" s="123"/>
    </row>
    <row r="14" spans="1:3" ht="12.75" customHeight="1">
      <c r="A14" s="5" t="s">
        <v>31</v>
      </c>
      <c r="B14" s="124" t="s">
        <v>167</v>
      </c>
      <c r="C14" s="124"/>
    </row>
    <row r="15" spans="1:3" ht="11.45" customHeight="1">
      <c r="A15" s="99" t="s">
        <v>0</v>
      </c>
      <c r="B15" s="99"/>
      <c r="C15" s="99"/>
    </row>
    <row r="16" spans="1:3" ht="29.45" customHeight="1">
      <c r="A16" s="109" t="s">
        <v>168</v>
      </c>
      <c r="B16" s="109"/>
      <c r="C16" s="109"/>
    </row>
    <row r="17" spans="1:3" ht="10.35" customHeight="1">
      <c r="A17" s="121" t="s">
        <v>0</v>
      </c>
      <c r="B17" s="121"/>
      <c r="C17" s="121"/>
    </row>
    <row r="18" spans="1:3" ht="28.9" customHeight="1">
      <c r="A18" s="5" t="s">
        <v>67</v>
      </c>
      <c r="B18" s="5" t="s">
        <v>169</v>
      </c>
      <c r="C18" s="5" t="s">
        <v>170</v>
      </c>
    </row>
    <row r="19" spans="1:3" ht="12.75" customHeight="1">
      <c r="A19" s="5" t="s">
        <v>31</v>
      </c>
      <c r="B19" s="6" t="s">
        <v>171</v>
      </c>
      <c r="C19" s="6" t="s">
        <v>0</v>
      </c>
    </row>
    <row r="20" spans="1:3" ht="12.75" customHeight="1">
      <c r="A20" s="5" t="s">
        <v>32</v>
      </c>
      <c r="B20" s="6" t="s">
        <v>172</v>
      </c>
      <c r="C20" s="6" t="s">
        <v>0</v>
      </c>
    </row>
    <row r="21" spans="1:3" ht="28.9" customHeight="1">
      <c r="A21" s="5" t="s">
        <v>33</v>
      </c>
      <c r="B21" s="6" t="s">
        <v>173</v>
      </c>
      <c r="C21" s="6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2022-01-24T13:18:28Z</dcterms:modified>
</cp:coreProperties>
</file>