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5932988B-89E7-493A-B9F3-691A72EA6E44}" xr6:coauthVersionLast="36" xr6:coauthVersionMax="36" xr10:uidLastSave="{00000000-0000-0000-0000-000000000000}"/>
  <bookViews>
    <workbookView xWindow="0" yWindow="0" windowWidth="28800" windowHeight="11925" activeTab="3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Part2!$A$1:$H$65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O12" i="2" l="1"/>
  <c r="M12" i="2"/>
  <c r="O11" i="2"/>
  <c r="M11" i="2"/>
  <c r="D61" i="4"/>
  <c r="D59" i="4"/>
  <c r="D50" i="4"/>
  <c r="D48" i="4"/>
  <c r="D39" i="4"/>
  <c r="D37" i="4"/>
  <c r="D28" i="4"/>
  <c r="D26" i="4"/>
  <c r="D31" i="4" l="1"/>
  <c r="O10" i="2"/>
  <c r="M10" i="2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<sst xmlns="http://schemas.openxmlformats.org/spreadsheetml/2006/main" count="814" uniqueCount="206">
  <si>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</si>
  <si>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</si>
  <si>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</si>
  <si>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</si>
  <si>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</si>
  <si>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</si>
  <si>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</si>
  <si>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</si>
  <si>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</si>
  <si>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</si>
  <si>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</si>
  <si>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</si>
  <si>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</si>
  <si>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</si>
  <si>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</si>
  <si>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</si>
  <si>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</si>
  <si>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</si>
  <si>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</si>
  <si>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</si>
  <si>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</si>
  <si>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</si>
  <si>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</si>
  <si>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</si>
  <si>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</si>
  <si>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</si>
  <si>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</si>
  <si>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</si>
  <si>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</si>
  <si>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</si>
  <si>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</si>
  <si>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</si>
  <si>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</si>
  <si>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</si>
  <si>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</si>
  <si>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</si>
  <si>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</si>
  <si>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</si>
  <si>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</si>
  <si>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</si>
  <si>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</si>
  <si>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</si>
  <si>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</si>
  <si>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</si>
  <si>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</si>
  <si>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</si>
  <si>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</si>
  <si>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</si>
  <si>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</si>
  <si>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</si>
  <si>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</si>
  <si>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</si>
  <si>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</si>
  <si>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</si>
  <si>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</si>
  <si>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</si>
  <si>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</si>
  <si>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</si>
  <si>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</si>
  <si>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</si>
  <si>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</si>
  <si>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</si>
  <si>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</si>
  <si>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</si>
  <si>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</si>
  <si>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</si>
  <si>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</si>
  <si>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</si>
  <si>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</si>
  <si>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</si>
  <si>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</si>
  <si>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</si>
  <si>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</si>
  <si>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</si>
  <si>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</si>
  <si>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</si>
  <si>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</si>
  <si>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</si>
  <si>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</si>
  <si>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</si>
  <si>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</si>
  <si>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</si>
  <si>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</si>
  <si>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</si>
  <si>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</si>
  <si>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</si>
  <si>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</si>
  <si>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</si>
  <si>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</si>
  <si>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</si>
  <si>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</si>
  <si>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</si>
  <si>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</si>
  <si>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</si>
  <si>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</si>
  <si>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</si>
  <si>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</si>
  <si>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</si>
  <si>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</si>
  <si>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</si>
  <si>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</si>
  <si>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</si>
  <si>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</si>
  <si>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</si>
  <si>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</si>
  <si>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</si>
  <si>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</si>
  <si>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</si>
  <si>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</si>
  <si>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</si>
  <si>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</si>
  <si>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</si>
  <si>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</si>
  <si>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</si>
  <si>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</si>
  <si>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</si>
  <si>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</si>
  <si>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</si>
  <si>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</si>
  <si>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</si>
  <si>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</si>
  <si>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</si>
  <si>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</si>
  <si>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</si>
  <si>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</si>
  <si>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</si>
  <si>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</si>
  <si>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</si>
  <si>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</si>
  <si>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</si>
  <si>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</si>
  <si>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</si>
  <si>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</si>
  <si>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</si>
  <si>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</si>
  <si>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</si>
  <si>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</si>
  <si>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</si>
  <si>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</si>
  <si>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</si>
  <si>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</si>
  <si>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</si>
  <si>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</si>
  <si>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</si>
  <si>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</si>
  <si>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</si>
  <si>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</si>
  <si>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</si>
  <si>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</si>
  <si>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</si>
  <si>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</si>
  <si>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</si>
  <si>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</si>
  <si>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</si>
  <si>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</si>
  <si>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</si>
  <si>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</si>
  <si>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</si>
  <si>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</si>
  <si>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</si>
  <si>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</si>
  <si>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</si>
  <si>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</si>
  <si>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</si>
  <si>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</si>
  <si>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</si>
  <si>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</si>
  <si>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</si>
  <si>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</si>
  <si>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</si>
  <si>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</si>
  <si>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</si>
  <si>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</si>
  <si>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</si>
  <si>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</si>
  <si>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</si>
  <si>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</si>
  <si>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</si>
  <si>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</si>
  <si>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</si>
  <si>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</si>
  <si>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</si>
  <si>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</si>
  <si>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</si>
  <si>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</si>
  <si>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</si>
  <si>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</si>
  <si>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</si>
  <si>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</si>
  <si>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</si>
  <si>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</si>
  <si>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</si>
  <si>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</si>
  <si>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</si>
  <si>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</si>
  <si>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</si>
  <si>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</si>
  <si>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</si>
  <si>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</si>
  <si>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</si>
  <si>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</si>
  <si>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на 2024 год и плановый период 2025-2026 годов</t>
  </si>
  <si>
    <t>очередной финансовый год</t>
  </si>
  <si>
    <t>1-й год планового периода</t>
  </si>
  <si>
    <t>2-й год планового периода</t>
  </si>
  <si>
    <t>«19»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</si>
</sst>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97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  <xf numFmtId="0" fontId="18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wrapText="1"/>
    </xf>
    <xf numFmtId="0" fontId="17" fillId="0" borderId="1" xfId="0" applyNumberFormat="1" applyFont="1" applyFill="1" applyBorder="1" applyAlignment="1">
      <alignment horizontal="center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opLeftCell="D6" zoomScale="110" zoomScaleNormal="110" zoomScaleSheetLayoutView="100" workbookViewId="0">
      <selection activeCell="F20" sqref="F20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3" t="s">
        <v>0</v>
      </c>
      <c r="B2" s="63" t="s">
        <v>0</v>
      </c>
      <c r="C2" s="63" t="s">
        <v>0</v>
      </c>
      <c r="D2" s="63" t="s">
        <v>0</v>
      </c>
      <c r="E2" s="70" t="s">
        <v>195</v>
      </c>
      <c r="F2" s="71"/>
      <c r="G2" s="71"/>
    </row>
    <row r="3" spans="1:7" ht="18" customHeight="1" x14ac:dyDescent="0.2">
      <c r="A3" s="63" t="s">
        <v>0</v>
      </c>
      <c r="B3" s="63" t="s">
        <v>0</v>
      </c>
      <c r="C3" s="63" t="s">
        <v>0</v>
      </c>
      <c r="D3" s="63" t="s">
        <v>0</v>
      </c>
      <c r="E3" s="72" t="s">
        <v>0</v>
      </c>
      <c r="F3" s="72" t="s">
        <v>0</v>
      </c>
      <c r="G3" s="72" t="s">
        <v>0</v>
      </c>
    </row>
    <row r="4" spans="1:7" ht="18" customHeight="1" x14ac:dyDescent="0.2">
      <c r="A4" s="63" t="s">
        <v>0</v>
      </c>
      <c r="B4" s="63" t="s">
        <v>0</v>
      </c>
      <c r="C4" s="63" t="s">
        <v>0</v>
      </c>
      <c r="D4" s="63" t="s">
        <v>0</v>
      </c>
      <c r="E4" s="72" t="s">
        <v>0</v>
      </c>
      <c r="F4" s="72" t="s">
        <v>0</v>
      </c>
      <c r="G4" s="72" t="s">
        <v>0</v>
      </c>
    </row>
    <row r="5" spans="1:7" ht="12.75" customHeight="1" x14ac:dyDescent="0.2">
      <c r="A5" s="63" t="s">
        <v>0</v>
      </c>
      <c r="B5" s="63" t="s">
        <v>0</v>
      </c>
      <c r="C5" s="63" t="s">
        <v>0</v>
      </c>
      <c r="D5" s="63" t="s">
        <v>0</v>
      </c>
      <c r="E5" s="73" t="s">
        <v>1</v>
      </c>
      <c r="F5" s="73"/>
      <c r="G5" s="73"/>
    </row>
    <row r="6" spans="1:7" ht="12.75" customHeight="1" x14ac:dyDescent="0.2">
      <c r="A6" s="63" t="s">
        <v>0</v>
      </c>
      <c r="B6" s="63" t="s">
        <v>0</v>
      </c>
      <c r="C6" s="63" t="s">
        <v>0</v>
      </c>
      <c r="D6" s="63" t="s">
        <v>0</v>
      </c>
      <c r="E6" s="74" t="s">
        <v>199</v>
      </c>
      <c r="F6" s="75"/>
      <c r="G6" s="75"/>
    </row>
    <row r="7" spans="1:7" ht="30.4" customHeight="1" x14ac:dyDescent="0.2">
      <c r="A7" s="63" t="s">
        <v>0</v>
      </c>
      <c r="B7" s="63" t="s">
        <v>0</v>
      </c>
      <c r="C7" s="63" t="s">
        <v>0</v>
      </c>
      <c r="D7" s="63" t="s">
        <v>0</v>
      </c>
      <c r="E7" s="76" t="s">
        <v>2</v>
      </c>
      <c r="F7" s="76"/>
      <c r="G7" s="76"/>
    </row>
    <row r="8" spans="1:7" ht="31.35" customHeight="1" x14ac:dyDescent="0.2">
      <c r="A8" s="63" t="s">
        <v>0</v>
      </c>
      <c r="B8" s="63" t="s">
        <v>0</v>
      </c>
      <c r="C8" s="63" t="s">
        <v>0</v>
      </c>
      <c r="D8" s="63" t="s">
        <v>0</v>
      </c>
      <c r="E8" s="62" t="s">
        <v>0</v>
      </c>
      <c r="F8" s="62" t="s">
        <v>0</v>
      </c>
      <c r="G8" s="58" t="s">
        <v>200</v>
      </c>
    </row>
    <row r="9" spans="1:7" ht="12.75" customHeight="1" x14ac:dyDescent="0.2">
      <c r="A9" s="63" t="s">
        <v>0</v>
      </c>
      <c r="B9" s="63" t="s">
        <v>0</v>
      </c>
      <c r="C9" s="63" t="s">
        <v>0</v>
      </c>
      <c r="D9" s="63" t="s">
        <v>0</v>
      </c>
      <c r="E9" s="62" t="s">
        <v>0</v>
      </c>
      <c r="F9" s="62" t="s">
        <v>0</v>
      </c>
      <c r="G9" s="59" t="s">
        <v>3</v>
      </c>
    </row>
    <row r="10" spans="1:7" ht="12.75" customHeight="1" x14ac:dyDescent="0.2">
      <c r="A10" s="63" t="s">
        <v>0</v>
      </c>
      <c r="B10" s="63" t="s">
        <v>0</v>
      </c>
      <c r="C10" s="63" t="s">
        <v>0</v>
      </c>
      <c r="D10" s="63" t="s">
        <v>0</v>
      </c>
      <c r="E10" s="62" t="s">
        <v>0</v>
      </c>
      <c r="F10" s="62" t="s">
        <v>0</v>
      </c>
      <c r="G10" s="64" t="s">
        <v>4</v>
      </c>
    </row>
    <row r="11" spans="1:7" ht="12.75" customHeight="1" x14ac:dyDescent="0.2">
      <c r="A11" s="63" t="s">
        <v>0</v>
      </c>
      <c r="B11" s="63" t="s">
        <v>0</v>
      </c>
      <c r="C11" s="63" t="s">
        <v>0</v>
      </c>
      <c r="D11" s="63" t="s">
        <v>0</v>
      </c>
      <c r="E11" s="62" t="s">
        <v>0</v>
      </c>
      <c r="F11" s="62" t="s">
        <v>0</v>
      </c>
      <c r="G11" s="61" t="s">
        <v>205</v>
      </c>
    </row>
    <row r="12" spans="1:7" ht="30.2" customHeight="1" x14ac:dyDescent="0.2">
      <c r="A12" s="63" t="s">
        <v>0</v>
      </c>
      <c r="B12" s="63" t="s">
        <v>0</v>
      </c>
      <c r="C12" s="63" t="s">
        <v>0</v>
      </c>
      <c r="D12" s="63" t="s">
        <v>0</v>
      </c>
      <c r="E12" s="75" t="s">
        <v>194</v>
      </c>
      <c r="F12" s="75"/>
      <c r="G12" s="75"/>
    </row>
    <row r="13" spans="1:7" ht="12.75" customHeight="1" x14ac:dyDescent="0.2">
      <c r="A13" s="63" t="s">
        <v>0</v>
      </c>
      <c r="B13" s="63" t="s">
        <v>0</v>
      </c>
      <c r="C13" s="63" t="s">
        <v>0</v>
      </c>
      <c r="D13" s="63" t="s">
        <v>0</v>
      </c>
      <c r="E13" s="76" t="s">
        <v>5</v>
      </c>
      <c r="F13" s="76"/>
      <c r="G13" s="76"/>
    </row>
    <row r="14" spans="1:7" ht="27.2" customHeight="1" x14ac:dyDescent="0.2">
      <c r="A14" s="63" t="s">
        <v>0</v>
      </c>
      <c r="B14" s="63" t="s">
        <v>0</v>
      </c>
      <c r="C14" s="63" t="s">
        <v>0</v>
      </c>
      <c r="D14" s="63" t="s">
        <v>0</v>
      </c>
      <c r="E14" s="62" t="s">
        <v>0</v>
      </c>
      <c r="F14" s="62" t="s">
        <v>0</v>
      </c>
      <c r="G14" s="58" t="s">
        <v>196</v>
      </c>
    </row>
    <row r="15" spans="1:7" ht="12.75" customHeight="1" x14ac:dyDescent="0.2">
      <c r="A15" s="63" t="s">
        <v>0</v>
      </c>
      <c r="B15" s="63" t="s">
        <v>0</v>
      </c>
      <c r="C15" s="63" t="s">
        <v>0</v>
      </c>
      <c r="D15" s="63" t="s">
        <v>0</v>
      </c>
      <c r="E15" s="62" t="s">
        <v>0</v>
      </c>
      <c r="F15" s="62" t="s">
        <v>0</v>
      </c>
      <c r="G15" s="59" t="s">
        <v>3</v>
      </c>
    </row>
    <row r="16" spans="1:7" ht="12.75" customHeight="1" x14ac:dyDescent="0.2">
      <c r="A16" s="63" t="s">
        <v>0</v>
      </c>
      <c r="B16" s="63" t="s">
        <v>0</v>
      </c>
      <c r="C16" s="63" t="s">
        <v>0</v>
      </c>
      <c r="D16" s="63" t="s">
        <v>0</v>
      </c>
      <c r="E16" s="62" t="s">
        <v>0</v>
      </c>
      <c r="F16" s="62" t="s">
        <v>0</v>
      </c>
      <c r="G16" s="64" t="s">
        <v>6</v>
      </c>
    </row>
    <row r="17" spans="1:7" ht="12.75" customHeight="1" x14ac:dyDescent="0.2">
      <c r="A17" s="63" t="s">
        <v>0</v>
      </c>
      <c r="B17" s="63" t="s">
        <v>0</v>
      </c>
      <c r="C17" s="63" t="s">
        <v>0</v>
      </c>
      <c r="D17" s="63" t="s">
        <v>0</v>
      </c>
      <c r="E17" s="62" t="s">
        <v>0</v>
      </c>
      <c r="F17" s="62" t="s">
        <v>0</v>
      </c>
      <c r="G17" s="61" t="s">
        <v>205</v>
      </c>
    </row>
    <row r="18" spans="1:7" ht="23.65" customHeight="1" x14ac:dyDescent="0.2">
      <c r="A18" s="63" t="s">
        <v>0</v>
      </c>
      <c r="B18" s="63" t="s">
        <v>0</v>
      </c>
      <c r="C18" s="63" t="s">
        <v>0</v>
      </c>
      <c r="D18" s="63" t="s">
        <v>0</v>
      </c>
      <c r="E18" s="75" t="s">
        <v>183</v>
      </c>
      <c r="F18" s="75"/>
      <c r="G18" s="75"/>
    </row>
    <row r="19" spans="1:7" ht="29.45" customHeight="1" x14ac:dyDescent="0.2">
      <c r="A19" s="63" t="s">
        <v>0</v>
      </c>
      <c r="B19" s="63" t="s">
        <v>0</v>
      </c>
      <c r="C19" s="63" t="s">
        <v>0</v>
      </c>
      <c r="D19" s="63" t="s">
        <v>0</v>
      </c>
      <c r="E19" s="76" t="s">
        <v>7</v>
      </c>
      <c r="F19" s="76"/>
      <c r="G19" s="76"/>
    </row>
    <row r="20" spans="1:7" ht="25.9" customHeight="1" x14ac:dyDescent="0.2">
      <c r="A20" s="63" t="s">
        <v>0</v>
      </c>
      <c r="B20" s="63" t="s">
        <v>0</v>
      </c>
      <c r="C20" s="63" t="s">
        <v>0</v>
      </c>
      <c r="D20" s="63" t="s">
        <v>0</v>
      </c>
      <c r="E20" s="62" t="s">
        <v>0</v>
      </c>
      <c r="F20" s="62" t="s">
        <v>0</v>
      </c>
      <c r="G20" s="60"/>
    </row>
    <row r="21" spans="1:7" ht="12.75" customHeight="1" x14ac:dyDescent="0.2">
      <c r="A21" s="63" t="s">
        <v>0</v>
      </c>
      <c r="B21" s="63" t="s">
        <v>0</v>
      </c>
      <c r="C21" s="63" t="s">
        <v>0</v>
      </c>
      <c r="D21" s="63" t="s">
        <v>0</v>
      </c>
      <c r="E21" s="62" t="s">
        <v>0</v>
      </c>
      <c r="F21" s="62" t="s">
        <v>0</v>
      </c>
      <c r="G21" s="62" t="s">
        <v>3</v>
      </c>
    </row>
    <row r="22" spans="1:7" ht="12.75" customHeight="1" x14ac:dyDescent="0.2">
      <c r="A22" s="63" t="s">
        <v>0</v>
      </c>
      <c r="B22" s="63" t="s">
        <v>0</v>
      </c>
      <c r="C22" s="63" t="s">
        <v>0</v>
      </c>
      <c r="D22" s="63" t="s">
        <v>0</v>
      </c>
      <c r="E22" s="62" t="s">
        <v>0</v>
      </c>
      <c r="F22" s="62" t="s">
        <v>0</v>
      </c>
      <c r="G22" s="64" t="s">
        <v>8</v>
      </c>
    </row>
    <row r="23" spans="1:7" ht="12.75" customHeight="1" x14ac:dyDescent="0.2">
      <c r="A23" s="63" t="s">
        <v>0</v>
      </c>
      <c r="B23" s="63" t="s">
        <v>0</v>
      </c>
      <c r="C23" s="63" t="s">
        <v>0</v>
      </c>
      <c r="D23" s="63" t="s">
        <v>0</v>
      </c>
      <c r="E23" s="62" t="s">
        <v>0</v>
      </c>
      <c r="F23" s="62" t="s">
        <v>0</v>
      </c>
      <c r="G23" s="61"/>
    </row>
    <row r="24" spans="1:7" ht="18" customHeight="1" x14ac:dyDescent="0.2">
      <c r="A24" s="63" t="s">
        <v>0</v>
      </c>
      <c r="B24" s="63" t="s">
        <v>0</v>
      </c>
      <c r="C24" s="63" t="s">
        <v>0</v>
      </c>
      <c r="D24" s="63" t="s">
        <v>0</v>
      </c>
      <c r="E24" s="62" t="s">
        <v>0</v>
      </c>
      <c r="F24" s="62" t="s">
        <v>0</v>
      </c>
      <c r="G24" s="62" t="s">
        <v>0</v>
      </c>
    </row>
    <row r="25" spans="1:7" ht="24.95" customHeight="1" x14ac:dyDescent="0.2">
      <c r="A25" s="77" t="s">
        <v>9</v>
      </c>
      <c r="B25" s="77"/>
      <c r="C25" s="77"/>
      <c r="D25" s="77"/>
      <c r="E25" s="77"/>
      <c r="F25" s="77"/>
      <c r="G25" s="77"/>
    </row>
    <row r="26" spans="1:7" ht="12.75" customHeight="1" x14ac:dyDescent="0.25">
      <c r="A26" s="78" t="s">
        <v>197</v>
      </c>
      <c r="B26" s="78"/>
      <c r="C26" s="78"/>
      <c r="D26" s="78"/>
      <c r="E26" s="78"/>
      <c r="F26" s="78"/>
      <c r="G26" s="78"/>
    </row>
    <row r="27" spans="1:7" ht="12.75" customHeight="1" x14ac:dyDescent="0.25">
      <c r="A27" s="79" t="s">
        <v>10</v>
      </c>
      <c r="B27" s="79"/>
      <c r="C27" s="79"/>
      <c r="D27" s="79"/>
      <c r="E27" s="79"/>
      <c r="F27" s="79"/>
      <c r="G27" s="79"/>
    </row>
    <row r="28" spans="1:7" ht="18" customHeight="1" x14ac:dyDescent="0.2">
      <c r="A28" s="69" t="s">
        <v>201</v>
      </c>
      <c r="B28" s="69"/>
      <c r="C28" s="69"/>
      <c r="D28" s="69"/>
      <c r="E28" s="69"/>
      <c r="F28" s="69"/>
      <c r="G28" s="69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7" zoomScale="80" zoomScaleNormal="80" workbookViewId="0">
      <selection activeCell="O5" sqref="O5:P5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bestFit="1" customWidth="1"/>
  </cols>
  <sheetData>
    <row r="1" spans="1:20" x14ac:dyDescent="0.2">
      <c r="A1" s="27" t="s">
        <v>0</v>
      </c>
    </row>
    <row r="2" spans="1:20" ht="31.35" customHeight="1" x14ac:dyDescent="0.2">
      <c r="A2" s="83" t="s">
        <v>11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20" ht="33.950000000000003" customHeight="1" x14ac:dyDescent="0.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20" ht="188.25" customHeight="1" x14ac:dyDescent="0.2">
      <c r="A4" s="80" t="s">
        <v>173</v>
      </c>
      <c r="B4" s="80" t="s">
        <v>174</v>
      </c>
      <c r="C4" s="80" t="s">
        <v>175</v>
      </c>
      <c r="D4" s="86" t="s">
        <v>176</v>
      </c>
      <c r="E4" s="87"/>
      <c r="F4" s="88"/>
      <c r="G4" s="86" t="s">
        <v>177</v>
      </c>
      <c r="H4" s="88"/>
      <c r="I4" s="89" t="s">
        <v>178</v>
      </c>
      <c r="J4" s="89"/>
      <c r="K4" s="82" t="s">
        <v>16</v>
      </c>
      <c r="L4" s="82"/>
      <c r="M4" s="82"/>
      <c r="N4" s="82"/>
      <c r="O4" s="82"/>
      <c r="P4" s="82"/>
      <c r="Q4" s="90" t="s">
        <v>17</v>
      </c>
      <c r="R4" s="90"/>
      <c r="S4" s="90"/>
    </row>
    <row r="5" spans="1:20" ht="36.75" customHeight="1" x14ac:dyDescent="0.2">
      <c r="A5" s="85"/>
      <c r="B5" s="85"/>
      <c r="C5" s="85"/>
      <c r="D5" s="80" t="s">
        <v>18</v>
      </c>
      <c r="E5" s="80" t="s">
        <v>19</v>
      </c>
      <c r="F5" s="80" t="s">
        <v>20</v>
      </c>
      <c r="G5" s="80" t="s">
        <v>21</v>
      </c>
      <c r="H5" s="80" t="s">
        <v>22</v>
      </c>
      <c r="I5" s="89"/>
      <c r="J5" s="89"/>
      <c r="K5" s="82" t="s">
        <v>202</v>
      </c>
      <c r="L5" s="82"/>
      <c r="M5" s="82" t="s">
        <v>203</v>
      </c>
      <c r="N5" s="82"/>
      <c r="O5" s="82" t="s">
        <v>204</v>
      </c>
      <c r="P5" s="82"/>
      <c r="Q5" s="90" t="s">
        <v>0</v>
      </c>
      <c r="R5" s="90" t="s">
        <v>0</v>
      </c>
      <c r="S5" s="90" t="s">
        <v>0</v>
      </c>
    </row>
    <row r="6" spans="1:20" ht="71.25" customHeight="1" x14ac:dyDescent="0.2">
      <c r="A6" s="81"/>
      <c r="B6" s="81"/>
      <c r="C6" s="81"/>
      <c r="D6" s="81"/>
      <c r="E6" s="81"/>
      <c r="F6" s="81"/>
      <c r="G6" s="81"/>
      <c r="H6" s="81"/>
      <c r="I6" s="46" t="s">
        <v>23</v>
      </c>
      <c r="J6" s="46" t="s">
        <v>24</v>
      </c>
      <c r="K6" s="39" t="s">
        <v>25</v>
      </c>
      <c r="L6" s="39" t="s">
        <v>26</v>
      </c>
      <c r="M6" s="39" t="s">
        <v>25</v>
      </c>
      <c r="N6" s="39" t="s">
        <v>26</v>
      </c>
      <c r="O6" s="39" t="s">
        <v>25</v>
      </c>
      <c r="P6" s="39" t="s">
        <v>26</v>
      </c>
      <c r="Q6" s="39" t="s">
        <v>27</v>
      </c>
      <c r="R6" s="39" t="s">
        <v>28</v>
      </c>
      <c r="S6" s="2" t="s">
        <v>29</v>
      </c>
    </row>
    <row r="7" spans="1:20" ht="20.100000000000001" customHeight="1" x14ac:dyDescent="0.2">
      <c r="A7" s="39" t="s">
        <v>30</v>
      </c>
      <c r="B7" s="39" t="s">
        <v>31</v>
      </c>
      <c r="C7" s="39" t="s">
        <v>32</v>
      </c>
      <c r="D7" s="39" t="s">
        <v>33</v>
      </c>
      <c r="E7" s="39" t="s">
        <v>34</v>
      </c>
      <c r="F7" s="39" t="s">
        <v>35</v>
      </c>
      <c r="G7" s="39" t="s">
        <v>36</v>
      </c>
      <c r="H7" s="39" t="s">
        <v>37</v>
      </c>
      <c r="I7" s="39" t="s">
        <v>38</v>
      </c>
      <c r="J7" s="39" t="s">
        <v>39</v>
      </c>
      <c r="K7" s="39" t="s">
        <v>40</v>
      </c>
      <c r="L7" s="39" t="s">
        <v>41</v>
      </c>
      <c r="M7" s="39" t="s">
        <v>42</v>
      </c>
      <c r="N7" s="39" t="s">
        <v>43</v>
      </c>
      <c r="O7" s="39" t="s">
        <v>44</v>
      </c>
      <c r="P7" s="39" t="s">
        <v>45</v>
      </c>
      <c r="Q7" s="39" t="s">
        <v>46</v>
      </c>
      <c r="R7" s="39" t="s">
        <v>47</v>
      </c>
      <c r="S7" s="2" t="s">
        <v>48</v>
      </c>
    </row>
    <row r="8" spans="1:20" s="21" customFormat="1" ht="103.5" customHeight="1" x14ac:dyDescent="0.2">
      <c r="A8" s="56" t="s">
        <v>189</v>
      </c>
      <c r="B8" s="41" t="s">
        <v>49</v>
      </c>
      <c r="C8" s="41" t="s">
        <v>184</v>
      </c>
      <c r="D8" s="41" t="s">
        <v>188</v>
      </c>
      <c r="E8" s="41" t="s">
        <v>184</v>
      </c>
      <c r="F8" s="42"/>
      <c r="G8" s="42" t="s">
        <v>50</v>
      </c>
      <c r="H8" s="42" t="s">
        <v>0</v>
      </c>
      <c r="I8" s="42" t="s">
        <v>51</v>
      </c>
      <c r="J8" s="42" t="s">
        <v>52</v>
      </c>
      <c r="K8" s="43">
        <v>10</v>
      </c>
      <c r="L8" s="43">
        <v>0</v>
      </c>
      <c r="M8" s="43">
        <v>10</v>
      </c>
      <c r="N8" s="43">
        <v>0</v>
      </c>
      <c r="O8" s="43">
        <v>10</v>
      </c>
      <c r="P8" s="43">
        <v>0</v>
      </c>
      <c r="Q8" s="47" t="s">
        <v>181</v>
      </c>
      <c r="R8" s="47" t="s">
        <v>180</v>
      </c>
      <c r="S8" s="18" t="s">
        <v>179</v>
      </c>
      <c r="T8" s="21">
        <f>K8+K9+K10+K11+K12</f>
        <v>48</v>
      </c>
    </row>
    <row r="9" spans="1:20" s="21" customFormat="1" ht="110.25" customHeight="1" x14ac:dyDescent="0.2">
      <c r="A9" s="56" t="s">
        <v>190</v>
      </c>
      <c r="B9" s="41" t="s">
        <v>49</v>
      </c>
      <c r="C9" s="41" t="s">
        <v>53</v>
      </c>
      <c r="D9" s="41" t="s">
        <v>188</v>
      </c>
      <c r="E9" s="41" t="s">
        <v>53</v>
      </c>
      <c r="F9" s="42" t="s">
        <v>0</v>
      </c>
      <c r="G9" s="42" t="s">
        <v>50</v>
      </c>
      <c r="H9" s="42" t="s">
        <v>0</v>
      </c>
      <c r="I9" s="42" t="s">
        <v>51</v>
      </c>
      <c r="J9" s="42" t="s">
        <v>52</v>
      </c>
      <c r="K9" s="43">
        <v>10</v>
      </c>
      <c r="L9" s="43">
        <v>0</v>
      </c>
      <c r="M9" s="43">
        <v>10</v>
      </c>
      <c r="N9" s="43">
        <v>0</v>
      </c>
      <c r="O9" s="43">
        <v>10</v>
      </c>
      <c r="P9" s="43">
        <v>0</v>
      </c>
      <c r="Q9" s="47" t="s">
        <v>181</v>
      </c>
      <c r="R9" s="47" t="s">
        <v>180</v>
      </c>
      <c r="S9" s="19" t="s">
        <v>179</v>
      </c>
    </row>
    <row r="10" spans="1:20" s="21" customFormat="1" ht="106.5" customHeight="1" x14ac:dyDescent="0.2">
      <c r="A10" s="56" t="s">
        <v>191</v>
      </c>
      <c r="B10" s="41" t="s">
        <v>49</v>
      </c>
      <c r="C10" s="41" t="s">
        <v>54</v>
      </c>
      <c r="D10" s="41" t="s">
        <v>188</v>
      </c>
      <c r="E10" s="41" t="s">
        <v>54</v>
      </c>
      <c r="F10" s="42" t="s">
        <v>0</v>
      </c>
      <c r="G10" s="42" t="s">
        <v>50</v>
      </c>
      <c r="H10" s="42" t="s">
        <v>0</v>
      </c>
      <c r="I10" s="42" t="s">
        <v>51</v>
      </c>
      <c r="J10" s="42" t="s">
        <v>52</v>
      </c>
      <c r="K10" s="43">
        <v>6</v>
      </c>
      <c r="L10" s="43">
        <v>0</v>
      </c>
      <c r="M10" s="43">
        <f>K10</f>
        <v>6</v>
      </c>
      <c r="N10" s="43">
        <v>0</v>
      </c>
      <c r="O10" s="43">
        <f>K10</f>
        <v>6</v>
      </c>
      <c r="P10" s="43">
        <v>0</v>
      </c>
      <c r="Q10" s="47" t="s">
        <v>181</v>
      </c>
      <c r="R10" s="47" t="s">
        <v>180</v>
      </c>
      <c r="S10" s="25" t="s">
        <v>179</v>
      </c>
    </row>
    <row r="11" spans="1:20" s="21" customFormat="1" ht="108.75" customHeight="1" x14ac:dyDescent="0.2">
      <c r="A11" s="56" t="s">
        <v>192</v>
      </c>
      <c r="B11" s="41" t="s">
        <v>49</v>
      </c>
      <c r="C11" s="41" t="s">
        <v>55</v>
      </c>
      <c r="D11" s="41" t="s">
        <v>188</v>
      </c>
      <c r="E11" s="41" t="s">
        <v>55</v>
      </c>
      <c r="F11" s="42" t="s">
        <v>0</v>
      </c>
      <c r="G11" s="42" t="s">
        <v>50</v>
      </c>
      <c r="H11" s="42" t="s">
        <v>0</v>
      </c>
      <c r="I11" s="42" t="s">
        <v>51</v>
      </c>
      <c r="J11" s="42" t="s">
        <v>52</v>
      </c>
      <c r="K11" s="43">
        <v>10</v>
      </c>
      <c r="L11" s="43">
        <v>0</v>
      </c>
      <c r="M11" s="43">
        <f>K11</f>
        <v>10</v>
      </c>
      <c r="N11" s="43">
        <v>0</v>
      </c>
      <c r="O11" s="43">
        <f>K11</f>
        <v>10</v>
      </c>
      <c r="P11" s="43">
        <v>0</v>
      </c>
      <c r="Q11" s="47" t="s">
        <v>181</v>
      </c>
      <c r="R11" s="47" t="s">
        <v>180</v>
      </c>
      <c r="S11" s="26" t="s">
        <v>179</v>
      </c>
    </row>
    <row r="12" spans="1:20" s="21" customFormat="1" ht="108.75" customHeight="1" x14ac:dyDescent="0.2">
      <c r="A12" s="56" t="s">
        <v>193</v>
      </c>
      <c r="B12" s="44" t="s">
        <v>49</v>
      </c>
      <c r="C12" s="45" t="s">
        <v>185</v>
      </c>
      <c r="D12" s="41" t="s">
        <v>188</v>
      </c>
      <c r="E12" s="45" t="s">
        <v>185</v>
      </c>
      <c r="F12" s="65"/>
      <c r="G12" s="66" t="s">
        <v>50</v>
      </c>
      <c r="H12" s="65"/>
      <c r="I12" s="66" t="s">
        <v>51</v>
      </c>
      <c r="J12" s="66" t="s">
        <v>52</v>
      </c>
      <c r="K12" s="67">
        <v>12</v>
      </c>
      <c r="L12" s="67">
        <v>0</v>
      </c>
      <c r="M12" s="67">
        <f>K12</f>
        <v>12</v>
      </c>
      <c r="N12" s="67">
        <v>0</v>
      </c>
      <c r="O12" s="67">
        <f>K12</f>
        <v>12</v>
      </c>
      <c r="P12" s="67">
        <v>0</v>
      </c>
      <c r="Q12" s="47" t="s">
        <v>181</v>
      </c>
      <c r="R12" s="47" t="s">
        <v>180</v>
      </c>
      <c r="S12" s="20" t="s">
        <v>179</v>
      </c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F5:F6"/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topLeftCell="F1" zoomScaleNormal="100" workbookViewId="0">
      <selection activeCell="J34" sqref="J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4" t="s">
        <v>56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95.65" customHeight="1" x14ac:dyDescent="0.2">
      <c r="A3" s="91" t="s">
        <v>173</v>
      </c>
      <c r="B3" s="82" t="s">
        <v>13</v>
      </c>
      <c r="C3" s="82" t="s">
        <v>14</v>
      </c>
      <c r="D3" s="82"/>
      <c r="E3" s="82"/>
      <c r="F3" s="82" t="s">
        <v>15</v>
      </c>
      <c r="G3" s="82"/>
      <c r="H3" s="82" t="s">
        <v>57</v>
      </c>
      <c r="I3" s="82"/>
      <c r="J3" s="82" t="s">
        <v>58</v>
      </c>
      <c r="K3" s="82"/>
      <c r="L3" s="82"/>
      <c r="M3" s="82" t="s">
        <v>59</v>
      </c>
    </row>
    <row r="4" spans="1:13" ht="160.5" customHeight="1" x14ac:dyDescent="0.2">
      <c r="A4" s="92" t="s">
        <v>0</v>
      </c>
      <c r="B4" s="82" t="s">
        <v>0</v>
      </c>
      <c r="C4" s="39" t="s">
        <v>18</v>
      </c>
      <c r="D4" s="39" t="s">
        <v>19</v>
      </c>
      <c r="E4" s="39" t="s">
        <v>20</v>
      </c>
      <c r="F4" s="39" t="s">
        <v>21</v>
      </c>
      <c r="G4" s="39" t="s">
        <v>22</v>
      </c>
      <c r="H4" s="39" t="s">
        <v>23</v>
      </c>
      <c r="I4" s="39" t="s">
        <v>24</v>
      </c>
      <c r="J4" s="39" t="s">
        <v>202</v>
      </c>
      <c r="K4" s="39" t="s">
        <v>203</v>
      </c>
      <c r="L4" s="39" t="s">
        <v>204</v>
      </c>
      <c r="M4" s="82" t="s">
        <v>0</v>
      </c>
    </row>
    <row r="5" spans="1:13" s="21" customFormat="1" ht="103.5" customHeight="1" x14ac:dyDescent="0.2">
      <c r="A5" s="40" t="s">
        <v>189</v>
      </c>
      <c r="B5" s="41" t="s">
        <v>49</v>
      </c>
      <c r="C5" s="41" t="s">
        <v>188</v>
      </c>
      <c r="D5" s="41" t="s">
        <v>184</v>
      </c>
      <c r="E5" s="41"/>
      <c r="F5" s="41" t="s">
        <v>50</v>
      </c>
      <c r="G5" s="41"/>
      <c r="H5" s="41" t="s">
        <v>60</v>
      </c>
      <c r="I5" s="42" t="s">
        <v>61</v>
      </c>
      <c r="J5" s="43">
        <f>Part1_1!K8/(Part1_1!K8+Part1_1!K9+Part1_1!K10+Part1_1!K11+Part1_1!K12)*100</f>
        <v>20.833333333333336</v>
      </c>
      <c r="K5" s="43">
        <f>J5</f>
        <v>20.833333333333336</v>
      </c>
      <c r="L5" s="43">
        <f>J5</f>
        <v>20.833333333333336</v>
      </c>
      <c r="M5" s="68">
        <v>5</v>
      </c>
    </row>
    <row r="6" spans="1:13" s="21" customFormat="1" ht="102.75" customHeight="1" x14ac:dyDescent="0.2">
      <c r="A6" s="40" t="s">
        <v>189</v>
      </c>
      <c r="B6" s="41" t="s">
        <v>49</v>
      </c>
      <c r="C6" s="41" t="s">
        <v>188</v>
      </c>
      <c r="D6" s="41" t="s">
        <v>184</v>
      </c>
      <c r="E6" s="41"/>
      <c r="F6" s="41" t="s">
        <v>50</v>
      </c>
      <c r="G6" s="41"/>
      <c r="H6" s="41" t="s">
        <v>182</v>
      </c>
      <c r="I6" s="42" t="s">
        <v>61</v>
      </c>
      <c r="J6" s="43">
        <v>0</v>
      </c>
      <c r="K6" s="43">
        <f>J6</f>
        <v>0</v>
      </c>
      <c r="L6" s="43">
        <f>J6</f>
        <v>0</v>
      </c>
      <c r="M6" s="68">
        <v>5</v>
      </c>
    </row>
    <row r="7" spans="1:13" s="21" customFormat="1" ht="98.45" customHeight="1" x14ac:dyDescent="0.2">
      <c r="A7" s="40" t="s">
        <v>189</v>
      </c>
      <c r="B7" s="41" t="s">
        <v>49</v>
      </c>
      <c r="C7" s="41" t="s">
        <v>188</v>
      </c>
      <c r="D7" s="41" t="s">
        <v>184</v>
      </c>
      <c r="E7" s="41"/>
      <c r="F7" s="41" t="s">
        <v>50</v>
      </c>
      <c r="G7" s="41"/>
      <c r="H7" s="41" t="s">
        <v>186</v>
      </c>
      <c r="I7" s="42" t="s">
        <v>61</v>
      </c>
      <c r="J7" s="43">
        <v>100</v>
      </c>
      <c r="K7" s="43">
        <v>100</v>
      </c>
      <c r="L7" s="43">
        <v>100</v>
      </c>
      <c r="M7" s="68">
        <v>5</v>
      </c>
    </row>
    <row r="8" spans="1:13" s="21" customFormat="1" ht="97.9" customHeight="1" x14ac:dyDescent="0.2">
      <c r="A8" s="40" t="s">
        <v>189</v>
      </c>
      <c r="B8" s="41" t="s">
        <v>49</v>
      </c>
      <c r="C8" s="41" t="s">
        <v>188</v>
      </c>
      <c r="D8" s="41" t="s">
        <v>184</v>
      </c>
      <c r="E8" s="41"/>
      <c r="F8" s="41" t="s">
        <v>50</v>
      </c>
      <c r="G8" s="41"/>
      <c r="H8" s="41" t="s">
        <v>64</v>
      </c>
      <c r="I8" s="42" t="s">
        <v>61</v>
      </c>
      <c r="J8" s="43">
        <v>100</v>
      </c>
      <c r="K8" s="43">
        <v>100</v>
      </c>
      <c r="L8" s="43">
        <v>100</v>
      </c>
      <c r="M8" s="68">
        <v>5</v>
      </c>
    </row>
    <row r="9" spans="1:13" s="21" customFormat="1" ht="96" customHeight="1" x14ac:dyDescent="0.2">
      <c r="A9" s="40" t="s">
        <v>189</v>
      </c>
      <c r="B9" s="41" t="s">
        <v>49</v>
      </c>
      <c r="C9" s="41" t="s">
        <v>188</v>
      </c>
      <c r="D9" s="41" t="s">
        <v>184</v>
      </c>
      <c r="E9" s="41"/>
      <c r="F9" s="41" t="s">
        <v>50</v>
      </c>
      <c r="G9" s="41"/>
      <c r="H9" s="41" t="s">
        <v>63</v>
      </c>
      <c r="I9" s="42" t="s">
        <v>61</v>
      </c>
      <c r="J9" s="43">
        <v>100</v>
      </c>
      <c r="K9" s="43">
        <v>100</v>
      </c>
      <c r="L9" s="43">
        <v>100</v>
      </c>
      <c r="M9" s="68">
        <v>5</v>
      </c>
    </row>
    <row r="10" spans="1:13" s="21" customFormat="1" ht="213" customHeight="1" x14ac:dyDescent="0.2">
      <c r="A10" s="40" t="s">
        <v>189</v>
      </c>
      <c r="B10" s="41" t="s">
        <v>49</v>
      </c>
      <c r="C10" s="41" t="s">
        <v>188</v>
      </c>
      <c r="D10" s="41" t="s">
        <v>184</v>
      </c>
      <c r="E10" s="41"/>
      <c r="F10" s="41" t="s">
        <v>50</v>
      </c>
      <c r="G10" s="41"/>
      <c r="H10" s="41" t="s">
        <v>62</v>
      </c>
      <c r="I10" s="42" t="s">
        <v>61</v>
      </c>
      <c r="J10" s="43">
        <v>100</v>
      </c>
      <c r="K10" s="43">
        <v>100</v>
      </c>
      <c r="L10" s="43">
        <v>100</v>
      </c>
      <c r="M10" s="68">
        <v>5</v>
      </c>
    </row>
    <row r="11" spans="1:13" s="21" customFormat="1" ht="189.75" customHeight="1" x14ac:dyDescent="0.2">
      <c r="A11" s="40" t="s">
        <v>190</v>
      </c>
      <c r="B11" s="41" t="s">
        <v>49</v>
      </c>
      <c r="C11" s="41" t="s">
        <v>188</v>
      </c>
      <c r="D11" s="41" t="s">
        <v>53</v>
      </c>
      <c r="E11" s="41"/>
      <c r="F11" s="41" t="s">
        <v>50</v>
      </c>
      <c r="G11" s="41"/>
      <c r="H11" s="41" t="s">
        <v>60</v>
      </c>
      <c r="I11" s="42" t="s">
        <v>61</v>
      </c>
      <c r="J11" s="43">
        <f>Part1_1!K9/(Part1_1!K8+Part1_1!K9+Part1_1!K10+Part1_1!K11+Part1_1!K12)*100</f>
        <v>20.833333333333336</v>
      </c>
      <c r="K11" s="43">
        <f>J11</f>
        <v>20.833333333333336</v>
      </c>
      <c r="L11" s="43">
        <f>J11</f>
        <v>20.833333333333336</v>
      </c>
      <c r="M11" s="68">
        <v>5</v>
      </c>
    </row>
    <row r="12" spans="1:13" ht="286.89999999999998" customHeight="1" x14ac:dyDescent="0.2">
      <c r="A12" s="40" t="s">
        <v>190</v>
      </c>
      <c r="B12" s="41" t="s">
        <v>49</v>
      </c>
      <c r="C12" s="41" t="s">
        <v>188</v>
      </c>
      <c r="D12" s="41" t="s">
        <v>53</v>
      </c>
      <c r="E12" s="41"/>
      <c r="F12" s="41" t="s">
        <v>50</v>
      </c>
      <c r="G12" s="41"/>
      <c r="H12" s="41" t="s">
        <v>182</v>
      </c>
      <c r="I12" s="42" t="s">
        <v>61</v>
      </c>
      <c r="J12" s="43">
        <v>0</v>
      </c>
      <c r="K12" s="43">
        <v>0</v>
      </c>
      <c r="L12" s="43">
        <v>0</v>
      </c>
      <c r="M12" s="68">
        <v>5</v>
      </c>
    </row>
    <row r="13" spans="1:13" ht="92.45" customHeight="1" x14ac:dyDescent="0.2">
      <c r="A13" s="40" t="s">
        <v>190</v>
      </c>
      <c r="B13" s="41" t="s">
        <v>49</v>
      </c>
      <c r="C13" s="41" t="s">
        <v>188</v>
      </c>
      <c r="D13" s="41" t="s">
        <v>53</v>
      </c>
      <c r="E13" s="41"/>
      <c r="F13" s="41" t="s">
        <v>50</v>
      </c>
      <c r="G13" s="41"/>
      <c r="H13" s="41" t="s">
        <v>186</v>
      </c>
      <c r="I13" s="42" t="s">
        <v>61</v>
      </c>
      <c r="J13" s="43">
        <v>100</v>
      </c>
      <c r="K13" s="43">
        <f>J13</f>
        <v>100</v>
      </c>
      <c r="L13" s="43">
        <f>J13</f>
        <v>100</v>
      </c>
      <c r="M13" s="68">
        <v>5</v>
      </c>
    </row>
    <row r="14" spans="1:13" ht="91.9" customHeight="1" x14ac:dyDescent="0.2">
      <c r="A14" s="40" t="s">
        <v>190</v>
      </c>
      <c r="B14" s="41" t="s">
        <v>49</v>
      </c>
      <c r="C14" s="41" t="s">
        <v>188</v>
      </c>
      <c r="D14" s="41" t="s">
        <v>53</v>
      </c>
      <c r="E14" s="41"/>
      <c r="F14" s="41" t="s">
        <v>50</v>
      </c>
      <c r="G14" s="41"/>
      <c r="H14" s="41" t="s">
        <v>64</v>
      </c>
      <c r="I14" s="42" t="s">
        <v>61</v>
      </c>
      <c r="J14" s="43">
        <v>100</v>
      </c>
      <c r="K14" s="43">
        <v>100</v>
      </c>
      <c r="L14" s="43">
        <v>100</v>
      </c>
      <c r="M14" s="68">
        <v>5</v>
      </c>
    </row>
    <row r="15" spans="1:13" ht="96" customHeight="1" x14ac:dyDescent="0.2">
      <c r="A15" s="40" t="s">
        <v>190</v>
      </c>
      <c r="B15" s="41" t="s">
        <v>49</v>
      </c>
      <c r="C15" s="41" t="s">
        <v>188</v>
      </c>
      <c r="D15" s="41" t="s">
        <v>53</v>
      </c>
      <c r="E15" s="41"/>
      <c r="F15" s="41" t="s">
        <v>50</v>
      </c>
      <c r="G15" s="41"/>
      <c r="H15" s="41" t="s">
        <v>63</v>
      </c>
      <c r="I15" s="42" t="s">
        <v>61</v>
      </c>
      <c r="J15" s="43">
        <v>100</v>
      </c>
      <c r="K15" s="43">
        <v>100</v>
      </c>
      <c r="L15" s="43">
        <v>100</v>
      </c>
      <c r="M15" s="68">
        <v>5</v>
      </c>
    </row>
    <row r="16" spans="1:13" ht="91.15" customHeight="1" x14ac:dyDescent="0.2">
      <c r="A16" s="40" t="s">
        <v>190</v>
      </c>
      <c r="B16" s="41" t="s">
        <v>49</v>
      </c>
      <c r="C16" s="41" t="s">
        <v>188</v>
      </c>
      <c r="D16" s="41" t="s">
        <v>53</v>
      </c>
      <c r="E16" s="41"/>
      <c r="F16" s="41" t="s">
        <v>50</v>
      </c>
      <c r="G16" s="41"/>
      <c r="H16" s="41" t="s">
        <v>62</v>
      </c>
      <c r="I16" s="42" t="s">
        <v>61</v>
      </c>
      <c r="J16" s="43">
        <v>100</v>
      </c>
      <c r="K16" s="43">
        <v>100</v>
      </c>
      <c r="L16" s="43">
        <v>100</v>
      </c>
      <c r="M16" s="68">
        <v>5</v>
      </c>
    </row>
    <row r="17" spans="1:13" s="21" customFormat="1" ht="94.15" customHeight="1" x14ac:dyDescent="0.2">
      <c r="A17" s="40" t="s">
        <v>191</v>
      </c>
      <c r="B17" s="41" t="s">
        <v>49</v>
      </c>
      <c r="C17" s="41" t="s">
        <v>188</v>
      </c>
      <c r="D17" s="41" t="s">
        <v>54</v>
      </c>
      <c r="E17" s="41"/>
      <c r="F17" s="41" t="s">
        <v>50</v>
      </c>
      <c r="G17" s="41"/>
      <c r="H17" s="41" t="s">
        <v>60</v>
      </c>
      <c r="I17" s="42" t="s">
        <v>61</v>
      </c>
      <c r="J17" s="43">
        <f>Part1_1!K10/(Part1_1!K8+Part1_1!K9+Part1_1!K10+Part1_1!K11+Part1_1!K12)*100</f>
        <v>12.5</v>
      </c>
      <c r="K17" s="43">
        <f>J17</f>
        <v>12.5</v>
      </c>
      <c r="L17" s="43">
        <f>J17</f>
        <v>12.5</v>
      </c>
      <c r="M17" s="68">
        <v>5</v>
      </c>
    </row>
    <row r="18" spans="1:13" s="21" customFormat="1" ht="93" customHeight="1" x14ac:dyDescent="0.2">
      <c r="A18" s="40" t="s">
        <v>191</v>
      </c>
      <c r="B18" s="41" t="s">
        <v>49</v>
      </c>
      <c r="C18" s="41" t="s">
        <v>188</v>
      </c>
      <c r="D18" s="41" t="s">
        <v>54</v>
      </c>
      <c r="E18" s="41"/>
      <c r="F18" s="41" t="s">
        <v>50</v>
      </c>
      <c r="G18" s="41"/>
      <c r="H18" s="41" t="s">
        <v>187</v>
      </c>
      <c r="I18" s="42" t="s">
        <v>61</v>
      </c>
      <c r="J18" s="43">
        <v>0</v>
      </c>
      <c r="K18" s="43">
        <v>0</v>
      </c>
      <c r="L18" s="43">
        <v>0</v>
      </c>
      <c r="M18" s="68">
        <v>5</v>
      </c>
    </row>
    <row r="19" spans="1:13" s="21" customFormat="1" ht="95.45" customHeight="1" x14ac:dyDescent="0.2">
      <c r="A19" s="40" t="s">
        <v>191</v>
      </c>
      <c r="B19" s="41" t="s">
        <v>49</v>
      </c>
      <c r="C19" s="41" t="s">
        <v>188</v>
      </c>
      <c r="D19" s="41" t="s">
        <v>54</v>
      </c>
      <c r="E19" s="41"/>
      <c r="F19" s="41" t="s">
        <v>50</v>
      </c>
      <c r="G19" s="41"/>
      <c r="H19" s="41" t="s">
        <v>186</v>
      </c>
      <c r="I19" s="42" t="s">
        <v>61</v>
      </c>
      <c r="J19" s="43">
        <v>100</v>
      </c>
      <c r="K19" s="43">
        <v>100</v>
      </c>
      <c r="L19" s="43">
        <v>100</v>
      </c>
      <c r="M19" s="68">
        <v>5</v>
      </c>
    </row>
    <row r="20" spans="1:13" s="21" customFormat="1" ht="95.45" customHeight="1" x14ac:dyDescent="0.2">
      <c r="A20" s="40" t="s">
        <v>191</v>
      </c>
      <c r="B20" s="41" t="s">
        <v>49</v>
      </c>
      <c r="C20" s="41" t="s">
        <v>188</v>
      </c>
      <c r="D20" s="41" t="s">
        <v>54</v>
      </c>
      <c r="E20" s="41"/>
      <c r="F20" s="41" t="s">
        <v>50</v>
      </c>
      <c r="G20" s="41"/>
      <c r="H20" s="41" t="s">
        <v>64</v>
      </c>
      <c r="I20" s="42" t="s">
        <v>61</v>
      </c>
      <c r="J20" s="43">
        <v>100</v>
      </c>
      <c r="K20" s="43">
        <v>100</v>
      </c>
      <c r="L20" s="43">
        <v>100</v>
      </c>
      <c r="M20" s="68">
        <v>5</v>
      </c>
    </row>
    <row r="21" spans="1:13" s="21" customFormat="1" ht="94.15" customHeight="1" x14ac:dyDescent="0.2">
      <c r="A21" s="40" t="s">
        <v>191</v>
      </c>
      <c r="B21" s="41" t="s">
        <v>49</v>
      </c>
      <c r="C21" s="41" t="s">
        <v>188</v>
      </c>
      <c r="D21" s="41" t="s">
        <v>54</v>
      </c>
      <c r="E21" s="41"/>
      <c r="F21" s="41" t="s">
        <v>50</v>
      </c>
      <c r="G21" s="41"/>
      <c r="H21" s="41" t="s">
        <v>63</v>
      </c>
      <c r="I21" s="42" t="s">
        <v>61</v>
      </c>
      <c r="J21" s="43">
        <v>100</v>
      </c>
      <c r="K21" s="43">
        <v>100</v>
      </c>
      <c r="L21" s="43">
        <v>100</v>
      </c>
      <c r="M21" s="68">
        <v>5</v>
      </c>
    </row>
    <row r="22" spans="1:13" s="21" customFormat="1" ht="282.60000000000002" customHeight="1" x14ac:dyDescent="0.2">
      <c r="A22" s="40" t="s">
        <v>191</v>
      </c>
      <c r="B22" s="41" t="s">
        <v>49</v>
      </c>
      <c r="C22" s="41" t="s">
        <v>188</v>
      </c>
      <c r="D22" s="41" t="s">
        <v>54</v>
      </c>
      <c r="E22" s="41"/>
      <c r="F22" s="41" t="s">
        <v>50</v>
      </c>
      <c r="G22" s="41"/>
      <c r="H22" s="41" t="s">
        <v>62</v>
      </c>
      <c r="I22" s="42" t="s">
        <v>61</v>
      </c>
      <c r="J22" s="43">
        <v>100</v>
      </c>
      <c r="K22" s="43">
        <v>100</v>
      </c>
      <c r="L22" s="43">
        <v>100</v>
      </c>
      <c r="M22" s="68">
        <v>5</v>
      </c>
    </row>
    <row r="23" spans="1:13" s="21" customFormat="1" ht="94.9" customHeight="1" x14ac:dyDescent="0.2">
      <c r="A23" s="40" t="s">
        <v>192</v>
      </c>
      <c r="B23" s="41" t="s">
        <v>49</v>
      </c>
      <c r="C23" s="41" t="s">
        <v>188</v>
      </c>
      <c r="D23" s="41" t="s">
        <v>55</v>
      </c>
      <c r="E23" s="41"/>
      <c r="F23" s="41" t="s">
        <v>50</v>
      </c>
      <c r="G23" s="41"/>
      <c r="H23" s="41" t="s">
        <v>60</v>
      </c>
      <c r="I23" s="42" t="s">
        <v>61</v>
      </c>
      <c r="J23" s="43">
        <f>Part1_1!K11/(Part1_1!K8+Part1_1!K9+Part1_1!K10+Part1_1!K11+Part1_1!K12)*100</f>
        <v>20.833333333333336</v>
      </c>
      <c r="K23" s="43">
        <f>J23</f>
        <v>20.833333333333336</v>
      </c>
      <c r="L23" s="43">
        <f>J23</f>
        <v>20.833333333333336</v>
      </c>
      <c r="M23" s="68">
        <v>5</v>
      </c>
    </row>
    <row r="24" spans="1:13" s="21" customFormat="1" ht="93" customHeight="1" x14ac:dyDescent="0.2">
      <c r="A24" s="40" t="s">
        <v>192</v>
      </c>
      <c r="B24" s="41" t="s">
        <v>49</v>
      </c>
      <c r="C24" s="41" t="s">
        <v>188</v>
      </c>
      <c r="D24" s="41" t="s">
        <v>55</v>
      </c>
      <c r="E24" s="41"/>
      <c r="F24" s="41" t="s">
        <v>50</v>
      </c>
      <c r="G24" s="41"/>
      <c r="H24" s="41" t="s">
        <v>187</v>
      </c>
      <c r="I24" s="42" t="s">
        <v>61</v>
      </c>
      <c r="J24" s="43">
        <v>0</v>
      </c>
      <c r="K24" s="43">
        <v>0</v>
      </c>
      <c r="L24" s="43">
        <v>0</v>
      </c>
      <c r="M24" s="68">
        <v>5</v>
      </c>
    </row>
    <row r="25" spans="1:13" s="21" customFormat="1" ht="90.6" customHeight="1" x14ac:dyDescent="0.2">
      <c r="A25" s="40" t="s">
        <v>192</v>
      </c>
      <c r="B25" s="41" t="s">
        <v>49</v>
      </c>
      <c r="C25" s="41" t="s">
        <v>188</v>
      </c>
      <c r="D25" s="41" t="s">
        <v>55</v>
      </c>
      <c r="E25" s="41"/>
      <c r="F25" s="41" t="s">
        <v>50</v>
      </c>
      <c r="G25" s="41"/>
      <c r="H25" s="41" t="s">
        <v>186</v>
      </c>
      <c r="I25" s="42" t="s">
        <v>61</v>
      </c>
      <c r="J25" s="43">
        <v>100</v>
      </c>
      <c r="K25" s="43">
        <v>100</v>
      </c>
      <c r="L25" s="43">
        <v>100</v>
      </c>
      <c r="M25" s="68">
        <v>5</v>
      </c>
    </row>
    <row r="26" spans="1:13" s="21" customFormat="1" ht="93" customHeight="1" x14ac:dyDescent="0.2">
      <c r="A26" s="40" t="s">
        <v>192</v>
      </c>
      <c r="B26" s="41" t="s">
        <v>49</v>
      </c>
      <c r="C26" s="41" t="s">
        <v>188</v>
      </c>
      <c r="D26" s="41" t="s">
        <v>55</v>
      </c>
      <c r="E26" s="41"/>
      <c r="F26" s="41" t="s">
        <v>50</v>
      </c>
      <c r="G26" s="41"/>
      <c r="H26" s="41" t="s">
        <v>64</v>
      </c>
      <c r="I26" s="42" t="s">
        <v>61</v>
      </c>
      <c r="J26" s="43">
        <v>100</v>
      </c>
      <c r="K26" s="43">
        <v>100</v>
      </c>
      <c r="L26" s="43">
        <v>100</v>
      </c>
      <c r="M26" s="68">
        <v>5</v>
      </c>
    </row>
    <row r="27" spans="1:13" s="21" customFormat="1" ht="88.9" customHeight="1" x14ac:dyDescent="0.2">
      <c r="A27" s="40" t="s">
        <v>192</v>
      </c>
      <c r="B27" s="41" t="s">
        <v>49</v>
      </c>
      <c r="C27" s="41" t="s">
        <v>188</v>
      </c>
      <c r="D27" s="41" t="s">
        <v>55</v>
      </c>
      <c r="E27" s="41"/>
      <c r="F27" s="41" t="s">
        <v>50</v>
      </c>
      <c r="G27" s="41"/>
      <c r="H27" s="41" t="s">
        <v>63</v>
      </c>
      <c r="I27" s="42" t="s">
        <v>61</v>
      </c>
      <c r="J27" s="43">
        <v>100</v>
      </c>
      <c r="K27" s="43">
        <v>100</v>
      </c>
      <c r="L27" s="43">
        <v>100</v>
      </c>
      <c r="M27" s="68">
        <v>5</v>
      </c>
    </row>
    <row r="28" spans="1:13" s="21" customFormat="1" ht="290.45" customHeight="1" x14ac:dyDescent="0.2">
      <c r="A28" s="40" t="s">
        <v>192</v>
      </c>
      <c r="B28" s="41" t="s">
        <v>49</v>
      </c>
      <c r="C28" s="41" t="s">
        <v>188</v>
      </c>
      <c r="D28" s="41" t="s">
        <v>55</v>
      </c>
      <c r="E28" s="41"/>
      <c r="F28" s="41" t="s">
        <v>50</v>
      </c>
      <c r="G28" s="41"/>
      <c r="H28" s="41" t="s">
        <v>62</v>
      </c>
      <c r="I28" s="42" t="s">
        <v>61</v>
      </c>
      <c r="J28" s="43">
        <v>100</v>
      </c>
      <c r="K28" s="43">
        <v>100</v>
      </c>
      <c r="L28" s="43">
        <v>100</v>
      </c>
      <c r="M28" s="68">
        <v>5</v>
      </c>
    </row>
    <row r="29" spans="1:13" ht="92.45" customHeight="1" x14ac:dyDescent="0.2">
      <c r="A29" s="40" t="s">
        <v>193</v>
      </c>
      <c r="B29" s="44" t="s">
        <v>49</v>
      </c>
      <c r="C29" s="41" t="s">
        <v>188</v>
      </c>
      <c r="D29" s="45" t="s">
        <v>185</v>
      </c>
      <c r="E29" s="41"/>
      <c r="F29" s="41" t="s">
        <v>50</v>
      </c>
      <c r="G29" s="41"/>
      <c r="H29" s="41" t="s">
        <v>60</v>
      </c>
      <c r="I29" s="42" t="s">
        <v>61</v>
      </c>
      <c r="J29" s="43">
        <f>Part1_1!K12/(Part1_1!K8+Part1_1!K9+Part1_1!K10+Part1_1!K11+Part1_1!K12)*100</f>
        <v>25</v>
      </c>
      <c r="K29" s="43">
        <f>J29</f>
        <v>25</v>
      </c>
      <c r="L29" s="43">
        <f>J29</f>
        <v>25</v>
      </c>
      <c r="M29" s="68">
        <v>5</v>
      </c>
    </row>
    <row r="30" spans="1:13" ht="88.9" customHeight="1" x14ac:dyDescent="0.2">
      <c r="A30" s="40" t="s">
        <v>193</v>
      </c>
      <c r="B30" s="44" t="s">
        <v>49</v>
      </c>
      <c r="C30" s="41" t="s">
        <v>188</v>
      </c>
      <c r="D30" s="45" t="s">
        <v>185</v>
      </c>
      <c r="E30" s="41"/>
      <c r="F30" s="41" t="s">
        <v>50</v>
      </c>
      <c r="G30" s="41"/>
      <c r="H30" s="41" t="s">
        <v>187</v>
      </c>
      <c r="I30" s="42" t="s">
        <v>61</v>
      </c>
      <c r="J30" s="43">
        <v>0</v>
      </c>
      <c r="K30" s="43">
        <v>0</v>
      </c>
      <c r="L30" s="43">
        <v>0</v>
      </c>
      <c r="M30" s="68">
        <v>5</v>
      </c>
    </row>
    <row r="31" spans="1:13" ht="95.45" customHeight="1" x14ac:dyDescent="0.2">
      <c r="A31" s="40" t="s">
        <v>193</v>
      </c>
      <c r="B31" s="44" t="s">
        <v>49</v>
      </c>
      <c r="C31" s="41" t="s">
        <v>188</v>
      </c>
      <c r="D31" s="45" t="s">
        <v>185</v>
      </c>
      <c r="E31" s="41"/>
      <c r="F31" s="41" t="s">
        <v>50</v>
      </c>
      <c r="G31" s="41"/>
      <c r="H31" s="41" t="s">
        <v>186</v>
      </c>
      <c r="I31" s="42" t="s">
        <v>61</v>
      </c>
      <c r="J31" s="43">
        <v>100</v>
      </c>
      <c r="K31" s="43">
        <v>100</v>
      </c>
      <c r="L31" s="43">
        <v>100</v>
      </c>
      <c r="M31" s="68">
        <v>5</v>
      </c>
    </row>
    <row r="32" spans="1:13" ht="90" customHeight="1" x14ac:dyDescent="0.2">
      <c r="A32" s="40" t="s">
        <v>193</v>
      </c>
      <c r="B32" s="44" t="s">
        <v>49</v>
      </c>
      <c r="C32" s="41" t="s">
        <v>188</v>
      </c>
      <c r="D32" s="45" t="s">
        <v>185</v>
      </c>
      <c r="E32" s="41"/>
      <c r="F32" s="41" t="s">
        <v>50</v>
      </c>
      <c r="G32" s="41"/>
      <c r="H32" s="41" t="s">
        <v>64</v>
      </c>
      <c r="I32" s="42" t="s">
        <v>61</v>
      </c>
      <c r="J32" s="43">
        <v>100</v>
      </c>
      <c r="K32" s="43">
        <v>100</v>
      </c>
      <c r="L32" s="43">
        <v>100</v>
      </c>
      <c r="M32" s="68">
        <v>5</v>
      </c>
    </row>
    <row r="33" spans="1:13" ht="89.45" customHeight="1" x14ac:dyDescent="0.2">
      <c r="A33" s="40" t="s">
        <v>193</v>
      </c>
      <c r="B33" s="44" t="s">
        <v>49</v>
      </c>
      <c r="C33" s="41" t="s">
        <v>188</v>
      </c>
      <c r="D33" s="45" t="s">
        <v>185</v>
      </c>
      <c r="E33" s="41"/>
      <c r="F33" s="41" t="s">
        <v>50</v>
      </c>
      <c r="G33" s="41"/>
      <c r="H33" s="41" t="s">
        <v>63</v>
      </c>
      <c r="I33" s="42" t="s">
        <v>61</v>
      </c>
      <c r="J33" s="43">
        <v>100</v>
      </c>
      <c r="K33" s="43">
        <v>100</v>
      </c>
      <c r="L33" s="43">
        <v>100</v>
      </c>
      <c r="M33" s="68">
        <v>5</v>
      </c>
    </row>
    <row r="34" spans="1:13" ht="282" customHeight="1" x14ac:dyDescent="0.2">
      <c r="A34" s="40" t="s">
        <v>193</v>
      </c>
      <c r="B34" s="44" t="s">
        <v>49</v>
      </c>
      <c r="C34" s="41" t="s">
        <v>188</v>
      </c>
      <c r="D34" s="45" t="s">
        <v>185</v>
      </c>
      <c r="E34" s="41"/>
      <c r="F34" s="41" t="s">
        <v>50</v>
      </c>
      <c r="G34" s="41"/>
      <c r="H34" s="41" t="s">
        <v>62</v>
      </c>
      <c r="I34" s="42" t="s">
        <v>61</v>
      </c>
      <c r="J34" s="43">
        <v>100</v>
      </c>
      <c r="K34" s="43">
        <v>100</v>
      </c>
      <c r="L34" s="43">
        <v>100</v>
      </c>
      <c r="M34" s="68">
        <v>5</v>
      </c>
    </row>
    <row r="74" spans="1:1" x14ac:dyDescent="0.2">
      <c r="A74" s="48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8"/>
  <sheetViews>
    <sheetView tabSelected="1" topLeftCell="B49" zoomScaleNormal="100" zoomScaleSheetLayoutView="100" workbookViewId="0">
      <selection activeCell="D64" sqref="D64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3" t="s">
        <v>65</v>
      </c>
      <c r="B2" s="93"/>
      <c r="C2" s="93"/>
      <c r="D2" s="93"/>
      <c r="E2" s="93"/>
      <c r="F2" s="93"/>
      <c r="G2" s="93"/>
    </row>
    <row r="3" spans="1:11" ht="29.85" customHeight="1" x14ac:dyDescent="0.2">
      <c r="A3" s="94" t="s">
        <v>66</v>
      </c>
      <c r="B3" s="94" t="s">
        <v>67</v>
      </c>
      <c r="C3" s="94" t="s">
        <v>24</v>
      </c>
      <c r="D3" s="94" t="s">
        <v>68</v>
      </c>
      <c r="E3" s="94"/>
      <c r="F3" s="94"/>
      <c r="G3" s="94" t="s">
        <v>69</v>
      </c>
    </row>
    <row r="4" spans="1:11" ht="53.65" customHeight="1" x14ac:dyDescent="0.2">
      <c r="A4" s="94" t="s">
        <v>0</v>
      </c>
      <c r="B4" s="94" t="s">
        <v>0</v>
      </c>
      <c r="C4" s="94" t="s">
        <v>0</v>
      </c>
      <c r="D4" s="7" t="s">
        <v>70</v>
      </c>
      <c r="E4" s="7" t="s">
        <v>71</v>
      </c>
      <c r="F4" s="7" t="s">
        <v>72</v>
      </c>
      <c r="G4" s="94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4" t="s">
        <v>73</v>
      </c>
      <c r="C6" s="35" t="s">
        <v>74</v>
      </c>
      <c r="D6" s="52">
        <f>D9+D20+D31+D42+D53</f>
        <v>13636512</v>
      </c>
      <c r="E6" s="52">
        <v>12529381.439999998</v>
      </c>
      <c r="F6" s="52">
        <v>12529381.439999998</v>
      </c>
      <c r="G6" s="6" t="s">
        <v>198</v>
      </c>
    </row>
    <row r="7" spans="1:11" s="21" customFormat="1" ht="30.95" customHeight="1" x14ac:dyDescent="0.2">
      <c r="A7" s="22" t="s">
        <v>75</v>
      </c>
      <c r="B7" s="57" t="str">
        <f>Part1_1!A8</f>
        <v>870000О.99.0.АЭ24АА02000</v>
      </c>
      <c r="C7" s="36" t="s">
        <v>0</v>
      </c>
      <c r="D7" s="36" t="s">
        <v>0</v>
      </c>
      <c r="E7" s="36" t="s">
        <v>0</v>
      </c>
      <c r="F7" s="36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7" t="s">
        <v>49</v>
      </c>
      <c r="C8" s="37" t="s">
        <v>0</v>
      </c>
      <c r="D8" s="53" t="s">
        <v>0</v>
      </c>
      <c r="E8" s="53" t="s">
        <v>0</v>
      </c>
      <c r="F8" s="53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7" t="s">
        <v>78</v>
      </c>
      <c r="C9" s="38" t="s">
        <v>74</v>
      </c>
      <c r="D9" s="49">
        <f>D10*D15-D16*D17</f>
        <v>2840940</v>
      </c>
      <c r="E9" s="49">
        <v>2610287.7999999998</v>
      </c>
      <c r="F9" s="49">
        <v>2610287.7999999998</v>
      </c>
      <c r="G9" s="17" t="s">
        <v>79</v>
      </c>
      <c r="H9" s="24"/>
    </row>
    <row r="10" spans="1:11" ht="43.35" customHeight="1" x14ac:dyDescent="0.2">
      <c r="A10" s="16" t="s">
        <v>80</v>
      </c>
      <c r="B10" s="37" t="s">
        <v>81</v>
      </c>
      <c r="C10" s="38" t="s">
        <v>74</v>
      </c>
      <c r="D10" s="49">
        <f>ROUND((D11*(D12/100*D13/100*D14/100)),2)</f>
        <v>284094</v>
      </c>
      <c r="E10" s="49">
        <v>261028.78</v>
      </c>
      <c r="F10" s="49">
        <v>261028.78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7" t="s">
        <v>84</v>
      </c>
      <c r="C11" s="38" t="s">
        <v>74</v>
      </c>
      <c r="D11" s="49">
        <v>235646.07</v>
      </c>
      <c r="E11" s="49">
        <v>235646.07</v>
      </c>
      <c r="F11" s="49">
        <v>235646.07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7" t="s">
        <v>86</v>
      </c>
      <c r="C12" s="38" t="s">
        <v>87</v>
      </c>
      <c r="D12" s="50">
        <v>100</v>
      </c>
      <c r="E12" s="50">
        <v>100</v>
      </c>
      <c r="F12" s="50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7" t="s">
        <v>89</v>
      </c>
      <c r="C13" s="38" t="s">
        <v>87</v>
      </c>
      <c r="D13" s="51">
        <v>120.70479106419999</v>
      </c>
      <c r="E13" s="51">
        <v>111.14766045819999</v>
      </c>
      <c r="F13" s="51">
        <v>111.14766045819999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7" t="s">
        <v>91</v>
      </c>
      <c r="C14" s="38" t="s">
        <v>87</v>
      </c>
      <c r="D14" s="51">
        <v>99.879728189000005</v>
      </c>
      <c r="E14" s="51">
        <v>99.6616026385</v>
      </c>
      <c r="F14" s="51">
        <v>99.6616026385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7" t="s">
        <v>93</v>
      </c>
      <c r="C15" s="38" t="s">
        <v>52</v>
      </c>
      <c r="D15" s="49">
        <f>Part1_1!K8</f>
        <v>10</v>
      </c>
      <c r="E15" s="49">
        <v>10</v>
      </c>
      <c r="F15" s="49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7" t="s">
        <v>95</v>
      </c>
      <c r="C16" s="38" t="s">
        <v>74</v>
      </c>
      <c r="D16" s="49">
        <v>0</v>
      </c>
      <c r="E16" s="49">
        <v>0</v>
      </c>
      <c r="F16" s="49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7" t="s">
        <v>97</v>
      </c>
      <c r="C17" s="38" t="s">
        <v>52</v>
      </c>
      <c r="D17" s="49">
        <f>Part1_1!L8</f>
        <v>0</v>
      </c>
      <c r="E17" s="49">
        <v>0</v>
      </c>
      <c r="F17" s="49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7" t="str">
        <f>Part1_1!A9</f>
        <v>870000О.99.0.АЭ24АА05000</v>
      </c>
      <c r="C18" s="36" t="s">
        <v>0</v>
      </c>
      <c r="D18" s="36" t="s">
        <v>0</v>
      </c>
      <c r="E18" s="36" t="s">
        <v>0</v>
      </c>
      <c r="F18" s="36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7" t="s">
        <v>49</v>
      </c>
      <c r="C19" s="37" t="s">
        <v>0</v>
      </c>
      <c r="D19" s="53" t="s">
        <v>0</v>
      </c>
      <c r="E19" s="53" t="s">
        <v>0</v>
      </c>
      <c r="F19" s="53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7" t="s">
        <v>78</v>
      </c>
      <c r="C20" s="38" t="s">
        <v>74</v>
      </c>
      <c r="D20" s="49">
        <f>D21*D26-D27*D28</f>
        <v>2840940</v>
      </c>
      <c r="E20" s="49">
        <v>2610287.7999999998</v>
      </c>
      <c r="F20" s="49">
        <v>2610287.7999999998</v>
      </c>
      <c r="G20" s="17" t="s">
        <v>101</v>
      </c>
      <c r="H20" s="24"/>
    </row>
    <row r="21" spans="1:11" ht="43.35" customHeight="1" x14ac:dyDescent="0.2">
      <c r="A21" s="16" t="s">
        <v>102</v>
      </c>
      <c r="B21" s="37" t="s">
        <v>81</v>
      </c>
      <c r="C21" s="38" t="s">
        <v>74</v>
      </c>
      <c r="D21" s="49">
        <f>ROUND((D22*(D23/100*D24/100*D25/100)),2)</f>
        <v>284094</v>
      </c>
      <c r="E21" s="49">
        <v>261028.78</v>
      </c>
      <c r="F21" s="49">
        <v>261028.78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7" t="s">
        <v>84</v>
      </c>
      <c r="C22" s="38" t="s">
        <v>74</v>
      </c>
      <c r="D22" s="49">
        <f>D11</f>
        <v>235646.07</v>
      </c>
      <c r="E22" s="49">
        <v>235646.07</v>
      </c>
      <c r="F22" s="49">
        <v>235646.07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7" t="s">
        <v>86</v>
      </c>
      <c r="C23" s="38" t="s">
        <v>87</v>
      </c>
      <c r="D23" s="50">
        <v>100</v>
      </c>
      <c r="E23" s="50">
        <v>100</v>
      </c>
      <c r="F23" s="50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7" t="s">
        <v>89</v>
      </c>
      <c r="C24" s="38" t="s">
        <v>87</v>
      </c>
      <c r="D24" s="51">
        <f>D13</f>
        <v>120.70479106419999</v>
      </c>
      <c r="E24" s="51">
        <v>111.14766045819999</v>
      </c>
      <c r="F24" s="51">
        <v>111.14766045819999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7" t="s">
        <v>91</v>
      </c>
      <c r="C25" s="38" t="s">
        <v>87</v>
      </c>
      <c r="D25" s="51">
        <f>D14</f>
        <v>99.879728189000005</v>
      </c>
      <c r="E25" s="51">
        <v>99.6616026385</v>
      </c>
      <c r="F25" s="51">
        <v>99.6616026385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7" t="s">
        <v>93</v>
      </c>
      <c r="C26" s="38" t="s">
        <v>52</v>
      </c>
      <c r="D26" s="49">
        <f>Part1_1!K9</f>
        <v>10</v>
      </c>
      <c r="E26" s="49">
        <v>10</v>
      </c>
      <c r="F26" s="49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7" t="s">
        <v>95</v>
      </c>
      <c r="C27" s="38" t="s">
        <v>74</v>
      </c>
      <c r="D27" s="49">
        <v>0</v>
      </c>
      <c r="E27" s="49">
        <v>0</v>
      </c>
      <c r="F27" s="49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7" t="s">
        <v>97</v>
      </c>
      <c r="C28" s="38" t="s">
        <v>52</v>
      </c>
      <c r="D28" s="49">
        <f>Part1_1!L9</f>
        <v>0</v>
      </c>
      <c r="E28" s="49">
        <v>0</v>
      </c>
      <c r="F28" s="49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7" t="str">
        <f>Part1_1!A10</f>
        <v>870000О.99.0.АЭ24АА06000</v>
      </c>
      <c r="C29" s="36" t="s">
        <v>0</v>
      </c>
      <c r="D29" s="36" t="s">
        <v>0</v>
      </c>
      <c r="E29" s="36" t="s">
        <v>0</v>
      </c>
      <c r="F29" s="36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7" t="s">
        <v>49</v>
      </c>
      <c r="C30" s="37" t="s">
        <v>0</v>
      </c>
      <c r="D30" s="53" t="s">
        <v>0</v>
      </c>
      <c r="E30" s="53" t="s">
        <v>0</v>
      </c>
      <c r="F30" s="53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7" t="s">
        <v>78</v>
      </c>
      <c r="C31" s="38" t="s">
        <v>74</v>
      </c>
      <c r="D31" s="49">
        <f>D32*D37-D38*D39</f>
        <v>1704564</v>
      </c>
      <c r="E31" s="49">
        <v>1566172.68</v>
      </c>
      <c r="F31" s="49">
        <v>1566172.68</v>
      </c>
      <c r="G31" s="17" t="s">
        <v>114</v>
      </c>
      <c r="H31" s="24"/>
    </row>
    <row r="32" spans="1:11" ht="43.35" customHeight="1" x14ac:dyDescent="0.2">
      <c r="A32" s="16" t="s">
        <v>115</v>
      </c>
      <c r="B32" s="37" t="s">
        <v>81</v>
      </c>
      <c r="C32" s="38" t="s">
        <v>74</v>
      </c>
      <c r="D32" s="49">
        <f>ROUND((D33*(D34/100*D35/100*D36/100)),2)</f>
        <v>284094</v>
      </c>
      <c r="E32" s="49">
        <v>261028.78</v>
      </c>
      <c r="F32" s="49">
        <v>261028.78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7" t="s">
        <v>84</v>
      </c>
      <c r="C33" s="38" t="s">
        <v>74</v>
      </c>
      <c r="D33" s="49">
        <f>D11</f>
        <v>235646.07</v>
      </c>
      <c r="E33" s="49">
        <v>235646.07</v>
      </c>
      <c r="F33" s="49">
        <v>235646.07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7" t="s">
        <v>86</v>
      </c>
      <c r="C34" s="38" t="s">
        <v>87</v>
      </c>
      <c r="D34" s="50">
        <v>100</v>
      </c>
      <c r="E34" s="50">
        <v>100</v>
      </c>
      <c r="F34" s="50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7" t="s">
        <v>89</v>
      </c>
      <c r="C35" s="38" t="s">
        <v>87</v>
      </c>
      <c r="D35" s="51">
        <f>D13</f>
        <v>120.70479106419999</v>
      </c>
      <c r="E35" s="51">
        <v>111.14766045819999</v>
      </c>
      <c r="F35" s="51">
        <v>111.14766045819999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7" t="s">
        <v>91</v>
      </c>
      <c r="C36" s="38" t="s">
        <v>87</v>
      </c>
      <c r="D36" s="51">
        <f>D14</f>
        <v>99.879728189000005</v>
      </c>
      <c r="E36" s="51">
        <v>99.6616026385</v>
      </c>
      <c r="F36" s="51">
        <v>99.6616026385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7" t="s">
        <v>93</v>
      </c>
      <c r="C37" s="38" t="s">
        <v>52</v>
      </c>
      <c r="D37" s="49">
        <f>Part1_1!K10</f>
        <v>6</v>
      </c>
      <c r="E37" s="49">
        <v>6</v>
      </c>
      <c r="F37" s="49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7" t="s">
        <v>95</v>
      </c>
      <c r="C38" s="38" t="s">
        <v>74</v>
      </c>
      <c r="D38" s="49">
        <v>0</v>
      </c>
      <c r="E38" s="49">
        <v>0</v>
      </c>
      <c r="F38" s="49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7" t="s">
        <v>97</v>
      </c>
      <c r="C39" s="38" t="s">
        <v>52</v>
      </c>
      <c r="D39" s="49">
        <f>Part1_1!L10</f>
        <v>0</v>
      </c>
      <c r="E39" s="49">
        <v>0</v>
      </c>
      <c r="F39" s="49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7" t="str">
        <f>Part1_1!A11</f>
        <v>870000О.99.0.АЭ24АА07000</v>
      </c>
      <c r="C40" s="36" t="s">
        <v>0</v>
      </c>
      <c r="D40" s="36" t="s">
        <v>0</v>
      </c>
      <c r="E40" s="36" t="s">
        <v>0</v>
      </c>
      <c r="F40" s="36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7" t="s">
        <v>49</v>
      </c>
      <c r="C41" s="37" t="s">
        <v>0</v>
      </c>
      <c r="D41" s="53" t="s">
        <v>0</v>
      </c>
      <c r="E41" s="53" t="s">
        <v>0</v>
      </c>
      <c r="F41" s="53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7" t="s">
        <v>78</v>
      </c>
      <c r="C42" s="38" t="s">
        <v>74</v>
      </c>
      <c r="D42" s="49">
        <f>D43*D48-D49*D50</f>
        <v>2840940</v>
      </c>
      <c r="E42" s="49">
        <v>2610287.7999999998</v>
      </c>
      <c r="F42" s="49">
        <v>2610287.7999999998</v>
      </c>
      <c r="G42" s="17" t="s">
        <v>127</v>
      </c>
      <c r="H42" s="24"/>
    </row>
    <row r="43" spans="1:11" ht="43.35" customHeight="1" x14ac:dyDescent="0.2">
      <c r="A43" s="16" t="s">
        <v>128</v>
      </c>
      <c r="B43" s="37" t="s">
        <v>81</v>
      </c>
      <c r="C43" s="38" t="s">
        <v>74</v>
      </c>
      <c r="D43" s="49">
        <f>ROUND((D44*(D45/100*D46/100*D47/100)),2)</f>
        <v>284094</v>
      </c>
      <c r="E43" s="49">
        <v>261028.78</v>
      </c>
      <c r="F43" s="49">
        <v>261028.78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7" t="s">
        <v>84</v>
      </c>
      <c r="C44" s="38" t="s">
        <v>74</v>
      </c>
      <c r="D44" s="49">
        <f>D11</f>
        <v>235646.07</v>
      </c>
      <c r="E44" s="49">
        <v>235646.07</v>
      </c>
      <c r="F44" s="49">
        <v>235646.07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7" t="s">
        <v>86</v>
      </c>
      <c r="C45" s="38" t="s">
        <v>87</v>
      </c>
      <c r="D45" s="50">
        <v>100</v>
      </c>
      <c r="E45" s="50">
        <v>100</v>
      </c>
      <c r="F45" s="50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7" t="s">
        <v>89</v>
      </c>
      <c r="C46" s="38" t="s">
        <v>87</v>
      </c>
      <c r="D46" s="51">
        <f>D13</f>
        <v>120.70479106419999</v>
      </c>
      <c r="E46" s="51">
        <v>111.14766045819999</v>
      </c>
      <c r="F46" s="51">
        <v>111.14766045819999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7" t="s">
        <v>91</v>
      </c>
      <c r="C47" s="38" t="s">
        <v>87</v>
      </c>
      <c r="D47" s="51">
        <f>D14</f>
        <v>99.879728189000005</v>
      </c>
      <c r="E47" s="51">
        <v>99.6616026385</v>
      </c>
      <c r="F47" s="51">
        <v>99.6616026385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7" t="s">
        <v>93</v>
      </c>
      <c r="C48" s="38" t="s">
        <v>52</v>
      </c>
      <c r="D48" s="49">
        <f>Part1_1!K11</f>
        <v>10</v>
      </c>
      <c r="E48" s="49">
        <v>10</v>
      </c>
      <c r="F48" s="49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7" t="s">
        <v>95</v>
      </c>
      <c r="C49" s="38" t="s">
        <v>74</v>
      </c>
      <c r="D49" s="49">
        <v>0</v>
      </c>
      <c r="E49" s="49">
        <v>0</v>
      </c>
      <c r="F49" s="49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7" t="s">
        <v>97</v>
      </c>
      <c r="C50" s="38" t="s">
        <v>52</v>
      </c>
      <c r="D50" s="49">
        <f>Part1_1!L11</f>
        <v>0</v>
      </c>
      <c r="E50" s="49">
        <v>0</v>
      </c>
      <c r="F50" s="49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7" t="str">
        <f>Part1_1!A12</f>
        <v>870000О.99.0.АЭ24АА08000</v>
      </c>
      <c r="C51" s="36" t="s">
        <v>0</v>
      </c>
      <c r="D51" s="36" t="s">
        <v>0</v>
      </c>
      <c r="E51" s="36" t="s">
        <v>0</v>
      </c>
      <c r="F51" s="36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7" t="s">
        <v>49</v>
      </c>
      <c r="C52" s="37" t="s">
        <v>0</v>
      </c>
      <c r="D52" s="53" t="s">
        <v>0</v>
      </c>
      <c r="E52" s="53" t="s">
        <v>0</v>
      </c>
      <c r="F52" s="53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7" t="s">
        <v>78</v>
      </c>
      <c r="C53" s="38" t="s">
        <v>74</v>
      </c>
      <c r="D53" s="49">
        <f>D54*D59-D60*D61</f>
        <v>3409128</v>
      </c>
      <c r="E53" s="49">
        <v>3132345.36</v>
      </c>
      <c r="F53" s="49">
        <v>3132345.36</v>
      </c>
      <c r="G53" s="17" t="s">
        <v>140</v>
      </c>
      <c r="H53" s="24"/>
    </row>
    <row r="54" spans="1:11" ht="43.35" customHeight="1" x14ac:dyDescent="0.2">
      <c r="A54" s="16" t="s">
        <v>141</v>
      </c>
      <c r="B54" s="37" t="s">
        <v>81</v>
      </c>
      <c r="C54" s="38" t="s">
        <v>74</v>
      </c>
      <c r="D54" s="49">
        <f>ROUND((D55*(D56/100*D57/100*D58/100)),2)</f>
        <v>284094</v>
      </c>
      <c r="E54" s="49">
        <v>261028.78</v>
      </c>
      <c r="F54" s="49">
        <v>261028.78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7" t="s">
        <v>84</v>
      </c>
      <c r="C55" s="38" t="s">
        <v>74</v>
      </c>
      <c r="D55" s="49">
        <f>D11</f>
        <v>235646.07</v>
      </c>
      <c r="E55" s="49">
        <v>235646.07</v>
      </c>
      <c r="F55" s="49">
        <v>235646.07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7" t="s">
        <v>86</v>
      </c>
      <c r="C56" s="38" t="s">
        <v>87</v>
      </c>
      <c r="D56" s="50">
        <v>100</v>
      </c>
      <c r="E56" s="50">
        <v>100</v>
      </c>
      <c r="F56" s="50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7" t="s">
        <v>89</v>
      </c>
      <c r="C57" s="38" t="s">
        <v>87</v>
      </c>
      <c r="D57" s="51">
        <f>D46</f>
        <v>120.70479106419999</v>
      </c>
      <c r="E57" s="51">
        <v>111.14766045819999</v>
      </c>
      <c r="F57" s="51">
        <v>111.14766045819999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7" t="s">
        <v>91</v>
      </c>
      <c r="C58" s="38" t="s">
        <v>87</v>
      </c>
      <c r="D58" s="51">
        <f>D47</f>
        <v>99.879728189000005</v>
      </c>
      <c r="E58" s="51">
        <v>99.6616026385</v>
      </c>
      <c r="F58" s="51">
        <v>99.6616026385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7" t="s">
        <v>93</v>
      </c>
      <c r="C59" s="38" t="s">
        <v>52</v>
      </c>
      <c r="D59" s="49">
        <f>Part1_1!K12</f>
        <v>12</v>
      </c>
      <c r="E59" s="49">
        <v>12</v>
      </c>
      <c r="F59" s="49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7" t="s">
        <v>95</v>
      </c>
      <c r="C60" s="38" t="s">
        <v>74</v>
      </c>
      <c r="D60" s="49">
        <v>0</v>
      </c>
      <c r="E60" s="49">
        <v>0</v>
      </c>
      <c r="F60" s="49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7" t="s">
        <v>97</v>
      </c>
      <c r="C61" s="38" t="s">
        <v>52</v>
      </c>
      <c r="D61" s="49">
        <f>Part1_1!L12</f>
        <v>0</v>
      </c>
      <c r="E61" s="49">
        <v>0</v>
      </c>
      <c r="F61" s="49">
        <v>0</v>
      </c>
      <c r="G61" s="17" t="s">
        <v>0</v>
      </c>
      <c r="H61" s="24"/>
    </row>
    <row r="62" spans="1:11" ht="28.9" customHeight="1" x14ac:dyDescent="0.2">
      <c r="A62" s="55" t="s">
        <v>31</v>
      </c>
      <c r="B62" s="57" t="s">
        <v>150</v>
      </c>
      <c r="C62" s="38" t="s">
        <v>74</v>
      </c>
      <c r="D62" s="54">
        <v>1345888.45</v>
      </c>
      <c r="E62" s="54">
        <v>1345888.63</v>
      </c>
      <c r="F62" s="54">
        <v>1345888.63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7" t="s">
        <v>151</v>
      </c>
      <c r="C63" s="38" t="s">
        <v>87</v>
      </c>
      <c r="D63" s="50">
        <v>100</v>
      </c>
      <c r="E63" s="50">
        <v>100</v>
      </c>
      <c r="F63" s="50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7" t="s">
        <v>152</v>
      </c>
      <c r="C64" s="38" t="s">
        <v>74</v>
      </c>
      <c r="D64" s="54">
        <f>D62+D6</f>
        <v>14982400.449999999</v>
      </c>
      <c r="E64" s="54">
        <v>13875270.069999997</v>
      </c>
      <c r="F64" s="54">
        <v>13875270.069999997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x14ac:dyDescent="0.2">
      <c r="I66" s="30"/>
      <c r="J66" s="32"/>
    </row>
    <row r="67" spans="1:11" x14ac:dyDescent="0.2">
      <c r="I67" s="33"/>
      <c r="J67" s="30"/>
      <c r="K67" s="32"/>
    </row>
    <row r="68" spans="1:11" x14ac:dyDescent="0.2">
      <c r="I68" s="33"/>
      <c r="J68" s="30"/>
      <c r="K68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3" t="s">
        <v>154</v>
      </c>
      <c r="B2" s="83"/>
      <c r="C2" s="83"/>
    </row>
    <row r="3" spans="1:3" ht="11.45" customHeight="1" x14ac:dyDescent="0.2">
      <c r="A3" s="72" t="s">
        <v>0</v>
      </c>
      <c r="B3" s="72"/>
      <c r="C3" s="72"/>
    </row>
    <row r="4" spans="1:3" ht="21.6" customHeight="1" x14ac:dyDescent="0.2">
      <c r="A4" s="72" t="s">
        <v>155</v>
      </c>
      <c r="B4" s="72"/>
      <c r="C4" s="72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2" t="s">
        <v>0</v>
      </c>
      <c r="B8" s="72"/>
      <c r="C8" s="72"/>
    </row>
    <row r="9" spans="1:3" ht="21.6" customHeight="1" x14ac:dyDescent="0.2">
      <c r="A9" s="96" t="s">
        <v>162</v>
      </c>
      <c r="B9" s="96"/>
      <c r="C9" s="96"/>
    </row>
    <row r="10" spans="1:3" ht="12.75" customHeight="1" x14ac:dyDescent="0.2">
      <c r="A10" s="4" t="s">
        <v>30</v>
      </c>
      <c r="B10" s="95" t="s">
        <v>163</v>
      </c>
      <c r="C10" s="95"/>
    </row>
    <row r="11" spans="1:3" ht="12.75" customHeight="1" x14ac:dyDescent="0.2">
      <c r="A11" s="4" t="s">
        <v>31</v>
      </c>
      <c r="B11" s="95" t="s">
        <v>164</v>
      </c>
      <c r="C11" s="95"/>
    </row>
    <row r="12" spans="1:3" ht="11.45" customHeight="1" x14ac:dyDescent="0.2">
      <c r="A12" s="72" t="s">
        <v>0</v>
      </c>
      <c r="B12" s="72"/>
      <c r="C12" s="72"/>
    </row>
    <row r="13" spans="1:3" ht="21.6" customHeight="1" x14ac:dyDescent="0.2">
      <c r="A13" s="96" t="s">
        <v>165</v>
      </c>
      <c r="B13" s="96"/>
      <c r="C13" s="96"/>
    </row>
    <row r="14" spans="1:3" ht="12.75" customHeight="1" x14ac:dyDescent="0.2">
      <c r="A14" s="4" t="s">
        <v>30</v>
      </c>
      <c r="B14" s="95" t="s">
        <v>166</v>
      </c>
      <c r="C14" s="95"/>
    </row>
    <row r="15" spans="1:3" ht="11.45" customHeight="1" x14ac:dyDescent="0.2">
      <c r="A15" s="72" t="s">
        <v>0</v>
      </c>
      <c r="B15" s="72"/>
      <c r="C15" s="72"/>
    </row>
    <row r="16" spans="1:3" ht="29.45" customHeight="1" x14ac:dyDescent="0.2">
      <c r="A16" s="83" t="s">
        <v>167</v>
      </c>
      <c r="B16" s="83"/>
      <c r="C16" s="83"/>
    </row>
    <row r="17" spans="1:3" ht="10.35" customHeight="1" x14ac:dyDescent="0.2">
      <c r="A17" s="93" t="s">
        <v>0</v>
      </c>
      <c r="B17" s="93"/>
      <c r="C17" s="93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2024-12-22T14:14:32Z</dcterms:modified>
</cp:coreProperties>
</file>