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externalReferences>
    <externalReference r:id="rId6"/>
  </externalReference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Title!$2:$29</definedName>
    <definedName name="_xlnm.Print_Area" localSheetId="3">Part2!$A$1:$G$357</definedName>
  </definedNames>
  <calcPr calcId="124519"/>
</workbook>
</file>

<file path=xl/calcChain.xml><?xml version="1.0" encoding="utf-8"?>
<calcChain xmlns="http://schemas.openxmlformats.org/spreadsheetml/2006/main">
  <c r="D349" i="4"/>
  <c r="D347" l="1"/>
  <c r="E347" s="1"/>
  <c r="F345"/>
  <c r="E345"/>
  <c r="F344"/>
  <c r="E344"/>
  <c r="F343"/>
  <c r="E343"/>
  <c r="F342"/>
  <c r="E342"/>
  <c r="F341"/>
  <c r="E341"/>
  <c r="D340"/>
  <c r="F340" s="1"/>
  <c r="J185" i="3"/>
  <c r="K185" s="1"/>
  <c r="O38" i="2"/>
  <c r="M38"/>
  <c r="D339" i="4" l="1"/>
  <c r="E339" s="1"/>
  <c r="E340"/>
  <c r="F339"/>
  <c r="F347"/>
  <c r="L185" i="3"/>
  <c r="E335" i="4"/>
  <c r="F335"/>
  <c r="E324"/>
  <c r="F324"/>
  <c r="E313"/>
  <c r="F313"/>
  <c r="E302"/>
  <c r="F302"/>
  <c r="E291"/>
  <c r="F291"/>
  <c r="E280"/>
  <c r="F280"/>
  <c r="E269"/>
  <c r="F269"/>
  <c r="E258"/>
  <c r="F258"/>
  <c r="E247"/>
  <c r="F247"/>
  <c r="E236"/>
  <c r="F236"/>
  <c r="E225"/>
  <c r="F225"/>
  <c r="E214"/>
  <c r="F214"/>
  <c r="E203"/>
  <c r="F203"/>
  <c r="E192"/>
  <c r="F192"/>
  <c r="E181"/>
  <c r="F181"/>
  <c r="E170"/>
  <c r="F170"/>
  <c r="E159"/>
  <c r="F159"/>
  <c r="E148"/>
  <c r="F148"/>
  <c r="E82"/>
  <c r="F82"/>
  <c r="E71"/>
  <c r="F71"/>
  <c r="E60"/>
  <c r="F60"/>
  <c r="E49"/>
  <c r="F49"/>
  <c r="E27"/>
  <c r="F27"/>
  <c r="D65"/>
  <c r="D54"/>
  <c r="D43"/>
  <c r="D32"/>
  <c r="D21"/>
  <c r="J131" i="3" l="1"/>
  <c r="K131" s="1"/>
  <c r="L131" l="1"/>
  <c r="K179"/>
  <c r="J179"/>
  <c r="L179" s="1"/>
  <c r="J173"/>
  <c r="K173" s="1"/>
  <c r="K167"/>
  <c r="J167"/>
  <c r="L167" s="1"/>
  <c r="J161"/>
  <c r="K161" s="1"/>
  <c r="J155"/>
  <c r="L155" s="1"/>
  <c r="J149"/>
  <c r="K149" s="1"/>
  <c r="J143"/>
  <c r="L143" s="1"/>
  <c r="J137"/>
  <c r="K137" s="1"/>
  <c r="K125"/>
  <c r="J125"/>
  <c r="L125" s="1"/>
  <c r="J119"/>
  <c r="K119" s="1"/>
  <c r="K113"/>
  <c r="J113"/>
  <c r="L113" s="1"/>
  <c r="J107"/>
  <c r="K107" s="1"/>
  <c r="J101"/>
  <c r="L101" s="1"/>
  <c r="J95"/>
  <c r="K89"/>
  <c r="J89"/>
  <c r="L89" s="1"/>
  <c r="J83"/>
  <c r="K83" s="1"/>
  <c r="K77"/>
  <c r="J77"/>
  <c r="L77" s="1"/>
  <c r="J71"/>
  <c r="K71" s="1"/>
  <c r="K65"/>
  <c r="J65"/>
  <c r="L65" s="1"/>
  <c r="J59"/>
  <c r="K59" s="1"/>
  <c r="J53"/>
  <c r="L53" s="1"/>
  <c r="J47"/>
  <c r="K47" s="1"/>
  <c r="K41"/>
  <c r="J41"/>
  <c r="L41" s="1"/>
  <c r="J35"/>
  <c r="L35" s="1"/>
  <c r="J29"/>
  <c r="L29" s="1"/>
  <c r="J23"/>
  <c r="K23" s="1"/>
  <c r="J17"/>
  <c r="J11"/>
  <c r="L11" s="1"/>
  <c r="J5"/>
  <c r="L5" s="1"/>
  <c r="K29"/>
  <c r="L17"/>
  <c r="K17"/>
  <c r="K11"/>
  <c r="L6"/>
  <c r="K6"/>
  <c r="F330" i="4"/>
  <c r="E330"/>
  <c r="D330"/>
  <c r="D264"/>
  <c r="D198"/>
  <c r="D132"/>
  <c r="F319"/>
  <c r="E319"/>
  <c r="D319"/>
  <c r="D253"/>
  <c r="D187"/>
  <c r="D121"/>
  <c r="F308"/>
  <c r="E308"/>
  <c r="D308"/>
  <c r="D242"/>
  <c r="D176"/>
  <c r="D110"/>
  <c r="F297"/>
  <c r="E297"/>
  <c r="D297"/>
  <c r="D231"/>
  <c r="D165"/>
  <c r="D99"/>
  <c r="F286"/>
  <c r="E286"/>
  <c r="E275"/>
  <c r="D286"/>
  <c r="D220"/>
  <c r="D154"/>
  <c r="D88"/>
  <c r="D275"/>
  <c r="F275" s="1"/>
  <c r="D209"/>
  <c r="D143"/>
  <c r="D77"/>
  <c r="K35" i="3" l="1"/>
  <c r="K143"/>
  <c r="K5"/>
  <c r="K53"/>
  <c r="K101"/>
  <c r="K155"/>
  <c r="L47"/>
  <c r="L59"/>
  <c r="L71"/>
  <c r="L83"/>
  <c r="L107"/>
  <c r="L119"/>
  <c r="L137"/>
  <c r="L149"/>
  <c r="L161"/>
  <c r="L173"/>
  <c r="L23"/>
  <c r="F331" i="4"/>
  <c r="E331"/>
  <c r="F320"/>
  <c r="E320"/>
  <c r="F309"/>
  <c r="E309"/>
  <c r="F298"/>
  <c r="E298"/>
  <c r="F287"/>
  <c r="E287"/>
  <c r="F276"/>
  <c r="E276"/>
  <c r="D333"/>
  <c r="F333" s="1"/>
  <c r="D267"/>
  <c r="D201"/>
  <c r="D135"/>
  <c r="D322"/>
  <c r="F322" s="1"/>
  <c r="D256"/>
  <c r="D190"/>
  <c r="D124"/>
  <c r="D311"/>
  <c r="E311" s="1"/>
  <c r="D245"/>
  <c r="D179"/>
  <c r="D113"/>
  <c r="D300"/>
  <c r="E300" s="1"/>
  <c r="D234"/>
  <c r="D168"/>
  <c r="D102"/>
  <c r="D289"/>
  <c r="E289" s="1"/>
  <c r="D223"/>
  <c r="D157"/>
  <c r="D91"/>
  <c r="D278"/>
  <c r="F278" s="1"/>
  <c r="D212"/>
  <c r="D146"/>
  <c r="D80"/>
  <c r="D332"/>
  <c r="D329" s="1"/>
  <c r="D266"/>
  <c r="D263" s="1"/>
  <c r="D200"/>
  <c r="D197" s="1"/>
  <c r="D134"/>
  <c r="D131" s="1"/>
  <c r="D321"/>
  <c r="D318" s="1"/>
  <c r="D255"/>
  <c r="D252" s="1"/>
  <c r="D189"/>
  <c r="D186" s="1"/>
  <c r="D123"/>
  <c r="D120" s="1"/>
  <c r="D310"/>
  <c r="D307" s="1"/>
  <c r="D244"/>
  <c r="D241" s="1"/>
  <c r="D178"/>
  <c r="D175" s="1"/>
  <c r="D112"/>
  <c r="D109" s="1"/>
  <c r="D299"/>
  <c r="D296" s="1"/>
  <c r="D233"/>
  <c r="D230" s="1"/>
  <c r="D167"/>
  <c r="D164" s="1"/>
  <c r="D101"/>
  <c r="D98" s="1"/>
  <c r="D288"/>
  <c r="D285" s="1"/>
  <c r="D222"/>
  <c r="D219" s="1"/>
  <c r="D156"/>
  <c r="D153" s="1"/>
  <c r="D90"/>
  <c r="D87" s="1"/>
  <c r="D277"/>
  <c r="D274" s="1"/>
  <c r="D211"/>
  <c r="D208" s="1"/>
  <c r="D145"/>
  <c r="D142" s="1"/>
  <c r="D79"/>
  <c r="D76" s="1"/>
  <c r="E277" l="1"/>
  <c r="E333"/>
  <c r="E329"/>
  <c r="F329"/>
  <c r="E332"/>
  <c r="F332"/>
  <c r="E322"/>
  <c r="F321"/>
  <c r="E318"/>
  <c r="F318"/>
  <c r="E321"/>
  <c r="F311"/>
  <c r="F310"/>
  <c r="E307"/>
  <c r="F307"/>
  <c r="E310"/>
  <c r="F300"/>
  <c r="F299"/>
  <c r="E296"/>
  <c r="F296"/>
  <c r="E299"/>
  <c r="F289"/>
  <c r="F288"/>
  <c r="F285"/>
  <c r="E285"/>
  <c r="E288"/>
  <c r="E278"/>
  <c r="E274"/>
  <c r="F274"/>
  <c r="F277"/>
  <c r="D336"/>
  <c r="E336" s="1"/>
  <c r="D325"/>
  <c r="F325" s="1"/>
  <c r="D314"/>
  <c r="E314" s="1"/>
  <c r="D303"/>
  <c r="F303" s="1"/>
  <c r="D292"/>
  <c r="E292" s="1"/>
  <c r="D281"/>
  <c r="F281" s="1"/>
  <c r="D270"/>
  <c r="E270" s="1"/>
  <c r="D259"/>
  <c r="F259" s="1"/>
  <c r="D248"/>
  <c r="E248" s="1"/>
  <c r="D237"/>
  <c r="F237" s="1"/>
  <c r="D226"/>
  <c r="E226" s="1"/>
  <c r="D215"/>
  <c r="F215" s="1"/>
  <c r="D204"/>
  <c r="E204" s="1"/>
  <c r="D193"/>
  <c r="F193" s="1"/>
  <c r="D182"/>
  <c r="E182" s="1"/>
  <c r="D171"/>
  <c r="F171" s="1"/>
  <c r="D160"/>
  <c r="E160" s="1"/>
  <c r="D149"/>
  <c r="F149" s="1"/>
  <c r="D83"/>
  <c r="E83" s="1"/>
  <c r="D72"/>
  <c r="F72" s="1"/>
  <c r="D61"/>
  <c r="E61" s="1"/>
  <c r="D50"/>
  <c r="F50" s="1"/>
  <c r="D39"/>
  <c r="E39" s="1"/>
  <c r="D334"/>
  <c r="F334" s="1"/>
  <c r="D323"/>
  <c r="D317" s="1"/>
  <c r="D312"/>
  <c r="D301"/>
  <c r="E301" s="1"/>
  <c r="D290"/>
  <c r="F290" s="1"/>
  <c r="D279"/>
  <c r="D136"/>
  <c r="D125"/>
  <c r="D114"/>
  <c r="D103"/>
  <c r="D92"/>
  <c r="D81"/>
  <c r="D70"/>
  <c r="D64" s="1"/>
  <c r="D59"/>
  <c r="D48"/>
  <c r="D37"/>
  <c r="D26"/>
  <c r="D15"/>
  <c r="B227"/>
  <c r="B216"/>
  <c r="B326"/>
  <c r="B315"/>
  <c r="B304"/>
  <c r="B293"/>
  <c r="B282"/>
  <c r="B271"/>
  <c r="B260"/>
  <c r="E171" l="1"/>
  <c r="D31"/>
  <c r="D53"/>
  <c r="E334"/>
  <c r="E259"/>
  <c r="D295"/>
  <c r="F295" s="1"/>
  <c r="D75"/>
  <c r="D273"/>
  <c r="F273" s="1"/>
  <c r="E290"/>
  <c r="D306"/>
  <c r="F306" s="1"/>
  <c r="E72"/>
  <c r="E215"/>
  <c r="E303"/>
  <c r="D328"/>
  <c r="F328" s="1"/>
  <c r="D42"/>
  <c r="E312"/>
  <c r="E50"/>
  <c r="E149"/>
  <c r="E193"/>
  <c r="E237"/>
  <c r="E281"/>
  <c r="E325"/>
  <c r="D284"/>
  <c r="F284" s="1"/>
  <c r="E328"/>
  <c r="E317"/>
  <c r="F317"/>
  <c r="E284"/>
  <c r="F279"/>
  <c r="F301"/>
  <c r="F323"/>
  <c r="F39"/>
  <c r="F61"/>
  <c r="F83"/>
  <c r="F160"/>
  <c r="F182"/>
  <c r="F204"/>
  <c r="F226"/>
  <c r="F248"/>
  <c r="F270"/>
  <c r="F292"/>
  <c r="F314"/>
  <c r="F336"/>
  <c r="E279"/>
  <c r="F312"/>
  <c r="E323"/>
  <c r="D235"/>
  <c r="D224"/>
  <c r="F137"/>
  <c r="E137"/>
  <c r="F126"/>
  <c r="E126"/>
  <c r="F115"/>
  <c r="E115"/>
  <c r="F104"/>
  <c r="E104"/>
  <c r="F93"/>
  <c r="E93"/>
  <c r="D10"/>
  <c r="F223"/>
  <c r="E223"/>
  <c r="F222"/>
  <c r="E222"/>
  <c r="F221"/>
  <c r="E221"/>
  <c r="F220"/>
  <c r="E220"/>
  <c r="F219"/>
  <c r="E219"/>
  <c r="D138"/>
  <c r="E136"/>
  <c r="D127"/>
  <c r="E127" s="1"/>
  <c r="F125"/>
  <c r="B117"/>
  <c r="F124"/>
  <c r="E124"/>
  <c r="F123"/>
  <c r="E123"/>
  <c r="F122"/>
  <c r="E122"/>
  <c r="F121"/>
  <c r="E121"/>
  <c r="F120"/>
  <c r="E120"/>
  <c r="B128"/>
  <c r="D116"/>
  <c r="B106"/>
  <c r="F114"/>
  <c r="F113"/>
  <c r="E113"/>
  <c r="F112"/>
  <c r="E112"/>
  <c r="F111"/>
  <c r="E111"/>
  <c r="F110"/>
  <c r="E110"/>
  <c r="F109"/>
  <c r="E109"/>
  <c r="D268"/>
  <c r="D257"/>
  <c r="B249"/>
  <c r="F267"/>
  <c r="E267"/>
  <c r="F266"/>
  <c r="E266"/>
  <c r="F265"/>
  <c r="E265"/>
  <c r="F264"/>
  <c r="E264"/>
  <c r="F263"/>
  <c r="E263"/>
  <c r="F256"/>
  <c r="E256"/>
  <c r="F255"/>
  <c r="E255"/>
  <c r="F254"/>
  <c r="E254"/>
  <c r="F253"/>
  <c r="E253"/>
  <c r="E252" s="1"/>
  <c r="D246"/>
  <c r="D240" s="1"/>
  <c r="B238"/>
  <c r="F245"/>
  <c r="E245"/>
  <c r="F244"/>
  <c r="E244"/>
  <c r="F243"/>
  <c r="E243"/>
  <c r="F242"/>
  <c r="E242"/>
  <c r="F241"/>
  <c r="E241"/>
  <c r="E350"/>
  <c r="F350"/>
  <c r="E235"/>
  <c r="F234"/>
  <c r="E234"/>
  <c r="F233"/>
  <c r="E233"/>
  <c r="F232"/>
  <c r="E232"/>
  <c r="F231"/>
  <c r="E231"/>
  <c r="F230"/>
  <c r="E230"/>
  <c r="D213"/>
  <c r="D207" s="1"/>
  <c r="B205"/>
  <c r="E213"/>
  <c r="F212"/>
  <c r="E212"/>
  <c r="F211"/>
  <c r="E211"/>
  <c r="F210"/>
  <c r="E210"/>
  <c r="F209"/>
  <c r="E209"/>
  <c r="F208"/>
  <c r="E208"/>
  <c r="D202"/>
  <c r="D196" s="1"/>
  <c r="B194"/>
  <c r="F201"/>
  <c r="E201"/>
  <c r="F200"/>
  <c r="E200"/>
  <c r="F199"/>
  <c r="E199"/>
  <c r="F198"/>
  <c r="E198"/>
  <c r="F197"/>
  <c r="E197"/>
  <c r="D191"/>
  <c r="B183"/>
  <c r="F190"/>
  <c r="E190"/>
  <c r="F189"/>
  <c r="E189"/>
  <c r="F188"/>
  <c r="E188"/>
  <c r="F187"/>
  <c r="E187"/>
  <c r="D180"/>
  <c r="D174" s="1"/>
  <c r="B172"/>
  <c r="E180"/>
  <c r="F179"/>
  <c r="E179"/>
  <c r="F178"/>
  <c r="E178"/>
  <c r="F177"/>
  <c r="E177"/>
  <c r="F176"/>
  <c r="E176"/>
  <c r="D169"/>
  <c r="B161"/>
  <c r="E169"/>
  <c r="F168"/>
  <c r="E168"/>
  <c r="F167"/>
  <c r="E167"/>
  <c r="F166"/>
  <c r="E166"/>
  <c r="F165"/>
  <c r="E165"/>
  <c r="F164"/>
  <c r="E164"/>
  <c r="D158"/>
  <c r="D152" s="1"/>
  <c r="B150"/>
  <c r="D147"/>
  <c r="B139"/>
  <c r="D105"/>
  <c r="F105" s="1"/>
  <c r="E103"/>
  <c r="B95"/>
  <c r="D94"/>
  <c r="B84"/>
  <c r="B73"/>
  <c r="B62"/>
  <c r="B51"/>
  <c r="B40"/>
  <c r="B29"/>
  <c r="D28"/>
  <c r="D20" s="1"/>
  <c r="B18"/>
  <c r="D17"/>
  <c r="B7"/>
  <c r="F155"/>
  <c r="F156"/>
  <c r="F157"/>
  <c r="F154"/>
  <c r="E155"/>
  <c r="E156"/>
  <c r="E157"/>
  <c r="E154"/>
  <c r="F144"/>
  <c r="F145"/>
  <c r="F146"/>
  <c r="F143"/>
  <c r="E144"/>
  <c r="E145"/>
  <c r="E146"/>
  <c r="E143"/>
  <c r="F133"/>
  <c r="F134"/>
  <c r="F135"/>
  <c r="F132"/>
  <c r="E133"/>
  <c r="E134"/>
  <c r="E135"/>
  <c r="E132"/>
  <c r="F100"/>
  <c r="F101"/>
  <c r="F102"/>
  <c r="F99"/>
  <c r="E100"/>
  <c r="E101"/>
  <c r="E102"/>
  <c r="E99"/>
  <c r="E273" l="1"/>
  <c r="E202"/>
  <c r="E246"/>
  <c r="E295"/>
  <c r="E306"/>
  <c r="E147"/>
  <c r="D141"/>
  <c r="E141" s="1"/>
  <c r="E191"/>
  <c r="D185"/>
  <c r="E185" s="1"/>
  <c r="E257"/>
  <c r="D251"/>
  <c r="E251" s="1"/>
  <c r="E116"/>
  <c r="D108"/>
  <c r="F108" s="1"/>
  <c r="F138"/>
  <c r="D130"/>
  <c r="E224"/>
  <c r="D218"/>
  <c r="E218" s="1"/>
  <c r="D97"/>
  <c r="F94"/>
  <c r="D86"/>
  <c r="F169"/>
  <c r="D163"/>
  <c r="E163" s="1"/>
  <c r="F175"/>
  <c r="E268"/>
  <c r="D262"/>
  <c r="E262" s="1"/>
  <c r="D9"/>
  <c r="F235"/>
  <c r="D229"/>
  <c r="D119"/>
  <c r="F119" s="1"/>
  <c r="E175"/>
  <c r="F141"/>
  <c r="E153"/>
  <c r="F186"/>
  <c r="E186"/>
  <c r="F252"/>
  <c r="F224"/>
  <c r="F153"/>
  <c r="E142"/>
  <c r="F142"/>
  <c r="F127"/>
  <c r="E207"/>
  <c r="E131"/>
  <c r="F131"/>
  <c r="E98"/>
  <c r="F98"/>
  <c r="E125"/>
  <c r="F116"/>
  <c r="E114"/>
  <c r="E174"/>
  <c r="E196"/>
  <c r="E152"/>
  <c r="F268"/>
  <c r="F257"/>
  <c r="E240"/>
  <c r="F246"/>
  <c r="F213"/>
  <c r="F202"/>
  <c r="F191"/>
  <c r="F180"/>
  <c r="F136"/>
  <c r="F147"/>
  <c r="F158"/>
  <c r="E138"/>
  <c r="E94"/>
  <c r="E105"/>
  <c r="F103"/>
  <c r="E158"/>
  <c r="F89"/>
  <c r="F90"/>
  <c r="F91"/>
  <c r="F92"/>
  <c r="F88"/>
  <c r="E89"/>
  <c r="E90"/>
  <c r="E91"/>
  <c r="E92"/>
  <c r="E88"/>
  <c r="F78"/>
  <c r="F79"/>
  <c r="F80"/>
  <c r="F77"/>
  <c r="E78"/>
  <c r="E79"/>
  <c r="E80"/>
  <c r="E77"/>
  <c r="E64"/>
  <c r="F67"/>
  <c r="F68"/>
  <c r="F69"/>
  <c r="F70"/>
  <c r="F66"/>
  <c r="E67"/>
  <c r="E68"/>
  <c r="E69"/>
  <c r="E66"/>
  <c r="F55"/>
  <c r="F58"/>
  <c r="E58"/>
  <c r="F57"/>
  <c r="E57"/>
  <c r="F56"/>
  <c r="E56"/>
  <c r="E55"/>
  <c r="F47"/>
  <c r="E47"/>
  <c r="F46"/>
  <c r="E46"/>
  <c r="F45"/>
  <c r="E45"/>
  <c r="F44"/>
  <c r="E44"/>
  <c r="F43"/>
  <c r="F33"/>
  <c r="E33"/>
  <c r="F38"/>
  <c r="E38"/>
  <c r="F35"/>
  <c r="F36"/>
  <c r="F34"/>
  <c r="E35"/>
  <c r="E36"/>
  <c r="E34"/>
  <c r="E26"/>
  <c r="E16"/>
  <c r="F16" s="1"/>
  <c r="E22"/>
  <c r="F22" s="1"/>
  <c r="F24"/>
  <c r="F25"/>
  <c r="F23"/>
  <c r="E24"/>
  <c r="E25"/>
  <c r="E23"/>
  <c r="F11"/>
  <c r="E11"/>
  <c r="F13"/>
  <c r="F14"/>
  <c r="F12"/>
  <c r="E13"/>
  <c r="E14"/>
  <c r="E12"/>
  <c r="D6" l="1"/>
  <c r="F218"/>
  <c r="E229"/>
  <c r="E97"/>
  <c r="E86"/>
  <c r="F54"/>
  <c r="F251"/>
  <c r="F207"/>
  <c r="E32"/>
  <c r="E54"/>
  <c r="F65"/>
  <c r="E87"/>
  <c r="E119"/>
  <c r="E10"/>
  <c r="E21"/>
  <c r="F21"/>
  <c r="E43"/>
  <c r="E65"/>
  <c r="F76"/>
  <c r="F10"/>
  <c r="F32"/>
  <c r="E76"/>
  <c r="F196"/>
  <c r="E130"/>
  <c r="F130"/>
  <c r="E108"/>
  <c r="F174"/>
  <c r="F240"/>
  <c r="F152"/>
  <c r="F262"/>
  <c r="F87"/>
  <c r="F229"/>
  <c r="F185"/>
  <c r="F163"/>
  <c r="F86"/>
  <c r="F97"/>
  <c r="F64"/>
  <c r="F75"/>
  <c r="E75"/>
  <c r="E48"/>
  <c r="E81"/>
  <c r="F81"/>
  <c r="E70"/>
  <c r="E15"/>
  <c r="F48"/>
  <c r="F59"/>
  <c r="F17"/>
  <c r="E17"/>
  <c r="F31"/>
  <c r="F42"/>
  <c r="F15"/>
  <c r="F26"/>
  <c r="F37"/>
  <c r="E37"/>
  <c r="E53"/>
  <c r="E59"/>
  <c r="E31" l="1"/>
  <c r="E42"/>
  <c r="F9"/>
  <c r="E9"/>
  <c r="F28"/>
  <c r="E28"/>
  <c r="F53"/>
  <c r="E20" l="1"/>
  <c r="E6" s="1"/>
  <c r="F20"/>
  <c r="F6" s="1"/>
  <c r="D351" l="1"/>
  <c r="I356" s="1"/>
  <c r="E349"/>
  <c r="E351" s="1"/>
  <c r="F349"/>
  <c r="F351" s="1"/>
</calcChain>
</file>

<file path=xl/sharedStrings.xml><?xml version="1.0" encoding="utf-8"?>
<sst xmlns="http://schemas.openxmlformats.org/spreadsheetml/2006/main" count="3467" uniqueCount="587">
  <si>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</si>
  <si>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</si>
  <si>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</si>
  <si>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</si>
  <si>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Министр социальной защиты населения Тверской области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</si>
  <si>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</si>
  <si>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Хохлова Елена Вячеславовна</t>
  </si>
  <si>
    <t>____________________                   _________________________</t>
  </si>
  <si>
    <t>подпись                                                расшифровка подписи</t>
  </si>
  <si>
    <t>«____»__________________20___ г.</t>
  </si>
  <si>
    <t>директор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</si>
  <si>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</si>
  <si>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</si>
  <si>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</si>
  <si>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</si>
  <si>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</si>
  <si>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</si>
  <si>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</si>
  <si>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</si>
  <si>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</si>
  <si>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</si>
  <si>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</si>
  <si>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</si>
  <si>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</si>
  <si>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</si>
  <si>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</si>
  <si>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</si>
  <si>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</si>
  <si>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</si>
  <si>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2018 год (очередной финансовый год)</t>
  </si>
  <si>
    <t>2019 год 
(1-й год планового периода)</t>
  </si>
  <si>
    <t>2020 год 
(2-й год планового периода)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</si>
  <si>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</si>
  <si>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</si>
  <si>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</si>
  <si>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</si>
  <si>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</si>
  <si>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</si>
  <si>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</si>
  <si>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</si>
  <si>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</si>
  <si>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</si>
  <si>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</si>
  <si>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</si>
  <si>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</si>
  <si>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</si>
  <si>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</si>
  <si>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</si>
  <si>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</si>
  <si>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</si>
  <si>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</si>
  <si>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</si>
  <si>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</si>
  <si>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</si>
  <si>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</si>
  <si>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</si>
  <si>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</si>
  <si>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</si>
  <si>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</si>
  <si>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</si>
  <si>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</si>
  <si>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</si>
  <si>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Предоставление социально-бытовых услуг</t>
  </si>
  <si>
    <t>Предоставление социально-медицинских услуг</t>
  </si>
  <si>
    <t>Предоставление социально-психологических услуг</t>
  </si>
  <si>
    <t>Предоставление социально-правовых услуг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</si>
  <si>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</si>
  <si>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</si>
  <si>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</si>
  <si>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280000000120003330522047001101100001002100101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</si>
  <si>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</si>
  <si>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</si>
  <si>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</si>
  <si>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</si>
  <si>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2018 год 
(очередной финансовый год)</t>
  </si>
  <si>
    <t>2020 год
 (2-й год планового периода)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</si>
  <si>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</si>
  <si>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</si>
  <si>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</si>
  <si>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</si>
  <si>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</si>
  <si>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</si>
  <si>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</si>
  <si>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</si>
  <si>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</si>
  <si>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</si>
  <si>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</si>
  <si>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</si>
  <si>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</si>
  <si>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</si>
  <si>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</si>
  <si>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</si>
  <si>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</si>
  <si>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</si>
  <si>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</si>
  <si>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</si>
  <si>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</si>
  <si>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</si>
  <si>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</si>
  <si>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</si>
  <si>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</si>
  <si>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</si>
  <si>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</si>
  <si>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</si>
  <si>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</si>
  <si>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</si>
  <si>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</si>
  <si>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</si>
  <si>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</si>
  <si>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</si>
  <si>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</si>
  <si>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</si>
  <si>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</si>
  <si>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</si>
  <si>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</si>
  <si>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</si>
  <si>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</si>
  <si>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</si>
  <si>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</si>
  <si>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</si>
  <si>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</si>
  <si>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</si>
  <si>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</si>
  <si>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</si>
  <si>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</si>
  <si>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</si>
  <si>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</si>
  <si>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</si>
  <si>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</si>
  <si>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</si>
  <si>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</si>
  <si>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</si>
  <si>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</si>
  <si>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</si>
  <si>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</si>
  <si>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</si>
  <si>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</si>
  <si>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</si>
  <si>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</si>
  <si>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</si>
  <si>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</si>
  <si>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</si>
  <si>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</si>
  <si>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</si>
  <si>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</si>
  <si>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</si>
  <si>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</si>
  <si>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</si>
  <si>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</si>
  <si>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</si>
  <si>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</si>
  <si>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</si>
  <si>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</si>
  <si>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</si>
  <si>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</si>
  <si>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</si>
  <si>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</si>
  <si>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</si>
  <si>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</si>
  <si>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</si>
  <si>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</si>
  <si>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</si>
  <si>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</si>
  <si>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</si>
  <si>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</si>
  <si>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</si>
  <si>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6.1</t>
  </si>
  <si>
    <t>6.2</t>
  </si>
  <si>
    <t>6.3.</t>
  </si>
  <si>
    <t>6.3 = 6.3.1 x 6.3.2 - 6.3.4 x 6.3.3</t>
  </si>
  <si>
    <t>6.3.1</t>
  </si>
  <si>
    <t>6.3.1 = 6.3.1.1 x 6.3.1.2 x 6.3.1.3 x 6.3.1.4</t>
  </si>
  <si>
    <t>6.3.1.1</t>
  </si>
  <si>
    <t>6.3.1.2</t>
  </si>
  <si>
    <t>6.3.1.3</t>
  </si>
  <si>
    <t>6.3.1.4</t>
  </si>
  <si>
    <t>6.3.2</t>
  </si>
  <si>
    <t>6.3.3</t>
  </si>
  <si>
    <t>6.3.4</t>
  </si>
  <si>
    <t>7.1</t>
  </si>
  <si>
    <t>7.2</t>
  </si>
  <si>
    <t>7.3.</t>
  </si>
  <si>
    <t>7.3 = 7.3.1 x 7.3.2 - 7.3.4 x 7.3.3</t>
  </si>
  <si>
    <t>7.3.1</t>
  </si>
  <si>
    <t>7.3.1 = 7.3.1.1 x 7.3.1.2 x 7.3.1.3 x 7.3.1.4</t>
  </si>
  <si>
    <t>7.3.1.1</t>
  </si>
  <si>
    <t>7.3.1.2</t>
  </si>
  <si>
    <t>7.3.1.3</t>
  </si>
  <si>
    <t>7.3.1.4</t>
  </si>
  <si>
    <t>7.3.2</t>
  </si>
  <si>
    <t>7.3.3</t>
  </si>
  <si>
    <t>7.3.4</t>
  </si>
  <si>
    <t>8.1</t>
  </si>
  <si>
    <t>8.2</t>
  </si>
  <si>
    <t>8.3.</t>
  </si>
  <si>
    <t>8.3 = 8.3.1 x 8.3.2 - 8.3.4 x 8.3.3</t>
  </si>
  <si>
    <t>8.3.1</t>
  </si>
  <si>
    <t>8.3.1 = 8.3.1.1 x 8.3.1.2 x 8.3.1.3 x 8.3.1.4</t>
  </si>
  <si>
    <t>8.3.1.1</t>
  </si>
  <si>
    <t>8.3.1.2</t>
  </si>
  <si>
    <t>8.3.1.3</t>
  </si>
  <si>
    <t>8.3.1.4</t>
  </si>
  <si>
    <t>8.3.2</t>
  </si>
  <si>
    <t>8.3.3</t>
  </si>
  <si>
    <t>8.3.4</t>
  </si>
  <si>
    <t>9.1</t>
  </si>
  <si>
    <t>9.2</t>
  </si>
  <si>
    <t>9.3.</t>
  </si>
  <si>
    <t>9.3 = 9.3.1 x 9.3.2 - 9.3.4 x 9.3.3</t>
  </si>
  <si>
    <t>9.3.1</t>
  </si>
  <si>
    <t>9.3.1 = 9.3.1.1 x 9.3.1.2 x 9.3.1.3 x 9.3.1.4</t>
  </si>
  <si>
    <t>9.3.1.1</t>
  </si>
  <si>
    <t>9.3.1.2</t>
  </si>
  <si>
    <t>9.3.1.3</t>
  </si>
  <si>
    <t>9.3.1.4</t>
  </si>
  <si>
    <t>9.3.2</t>
  </si>
  <si>
    <t>9.3.3</t>
  </si>
  <si>
    <t>9.3.4</t>
  </si>
  <si>
    <t>10.3.</t>
  </si>
  <si>
    <t>10.3 = 10.3.1 x 10.3.2 - 10.3.4 x 10.3.3</t>
  </si>
  <si>
    <t>10.3.1 = 10.3.1.1 x 10.3.1.2 x 10.3.1.3 x 10.3.1.4</t>
  </si>
  <si>
    <t>11.3.</t>
  </si>
  <si>
    <t>11.3 = 11.3.1 x 11.3.2 - 11.3.4 x 11.3.3</t>
  </si>
  <si>
    <t>11.3.1 = 11.3.1.1 x 11.3.1.2 x 11.3.1.3 x 11.3.1.4</t>
  </si>
  <si>
    <t>12.3.</t>
  </si>
  <si>
    <t>12.3 = 12.3.1 x 12.3.2 - 12.3.4 x 12.3.3</t>
  </si>
  <si>
    <t>12.3.1 = 12.3.1.1 x 12.3.1.2 x 12.3.1.3 x 12.3.1.4</t>
  </si>
  <si>
    <t>13.1</t>
  </si>
  <si>
    <t>13.2</t>
  </si>
  <si>
    <t>13.3.</t>
  </si>
  <si>
    <t>13.3 = 13.3.1 x 13.3.2 - 13.3.4 x 13.3.3</t>
  </si>
  <si>
    <t>13.3.1</t>
  </si>
  <si>
    <t>13.3.1 = 13.3.1.1 x 13.3.1.2 x 13.3.1.3 x 13.3.1.4</t>
  </si>
  <si>
    <t>13.3.1.1</t>
  </si>
  <si>
    <t>13.3.1.2</t>
  </si>
  <si>
    <t>13.3.1.3</t>
  </si>
  <si>
    <t>13.3.1.4</t>
  </si>
  <si>
    <t>13.3.2</t>
  </si>
  <si>
    <t>13.3.3</t>
  </si>
  <si>
    <t>13.3.4</t>
  </si>
  <si>
    <t>14.1</t>
  </si>
  <si>
    <t>14.2</t>
  </si>
  <si>
    <t>14.3.</t>
  </si>
  <si>
    <t>14.3 = 14.3.1 x 14.3.2 - 14.3.4 x 14.3.3</t>
  </si>
  <si>
    <t>14.3.1</t>
  </si>
  <si>
    <t>14.3.1 = 14.3.1.1 x 14.3.1.2 x 14.3.1.3 x 14.3.1.4</t>
  </si>
  <si>
    <t>14.3.1.1</t>
  </si>
  <si>
    <t>14.3.1.2</t>
  </si>
  <si>
    <t>14.3.1.3</t>
  </si>
  <si>
    <t>14.3.1.4</t>
  </si>
  <si>
    <t>14.3.2</t>
  </si>
  <si>
    <t>14.3.3</t>
  </si>
  <si>
    <t>14.3.4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</si>
  <si>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</si>
  <si>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</si>
  <si>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</si>
  <si>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</si>
  <si>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</si>
  <si>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</si>
  <si>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</si>
  <si>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</si>
  <si>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</si>
  <si>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</si>
  <si>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</si>
  <si>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</si>
  <si>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</si>
  <si>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</si>
  <si>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</si>
  <si>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</si>
  <si>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</si>
  <si>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</si>
  <si>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</si>
  <si>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</si>
  <si>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</si>
  <si>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</si>
  <si>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</si>
  <si>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</si>
  <si>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</si>
  <si>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</si>
  <si>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</si>
  <si>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</si>
  <si>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</si>
  <si>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</si>
  <si>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</si>
  <si>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</si>
  <si>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Предоставление социально-педагогических услуг</t>
  </si>
  <si>
    <t>Предоставление социально- трудовых услуг</t>
  </si>
  <si>
    <t>Предоставление социально- правовых услуг</t>
  </si>
  <si>
    <t>15.1.</t>
  </si>
  <si>
    <t>15.2.</t>
  </si>
  <si>
    <t>15.3.</t>
  </si>
  <si>
    <t>15.3.1.</t>
  </si>
  <si>
    <t>15.3.1.1.</t>
  </si>
  <si>
    <t>15.3.1.2.</t>
  </si>
  <si>
    <t>15.3.1.3.</t>
  </si>
  <si>
    <t>15.3.1.4</t>
  </si>
  <si>
    <t>15.3.2.</t>
  </si>
  <si>
    <t>15.3.3.</t>
  </si>
  <si>
    <t>15.3.4.</t>
  </si>
  <si>
    <t>15.3 = 15.3.1 x 15.3.2 - 15.3.4 x 15.3.3</t>
  </si>
  <si>
    <t>15.3.1 = 15.3.1.1 x 15.3.1.2 x 15.3.1.3 x 15.3.1.4</t>
  </si>
  <si>
    <t>16.1.</t>
  </si>
  <si>
    <t>16.2.</t>
  </si>
  <si>
    <t>16.3.</t>
  </si>
  <si>
    <t>16.3.1.</t>
  </si>
  <si>
    <t>16.3.1.1.</t>
  </si>
  <si>
    <t>16.3.1.2.</t>
  </si>
  <si>
    <t>16.3.1.3.</t>
  </si>
  <si>
    <t>16.3.1.4</t>
  </si>
  <si>
    <t>16.3.2.</t>
  </si>
  <si>
    <t>16.3.3.</t>
  </si>
  <si>
    <t>16.3.4.</t>
  </si>
  <si>
    <t>16.3 = 16.3.1 x 16.3.2 - 16.3.4 x 16.3.3</t>
  </si>
  <si>
    <t>16.3.1 = 16.3.1.1 x 16.3.1.2 x 16.3.1.3 x 16.3.1.4</t>
  </si>
  <si>
    <t>17.1.</t>
  </si>
  <si>
    <t>17.2.</t>
  </si>
  <si>
    <t>17.3.</t>
  </si>
  <si>
    <t>17.3.1.</t>
  </si>
  <si>
    <t>17.3.1.1.</t>
  </si>
  <si>
    <t>17.3.1.2.</t>
  </si>
  <si>
    <t>17.3.1.3.</t>
  </si>
  <si>
    <t>17.3.1.4</t>
  </si>
  <si>
    <t>17.3.2.</t>
  </si>
  <si>
    <t>17.3.3.</t>
  </si>
  <si>
    <t>17.3.4.</t>
  </si>
  <si>
    <t>17.3 = 17.3.1 x 17.3.2 - 17.3.4 x 17.3.3</t>
  </si>
  <si>
    <t>17.3.1 = 17.3.1.1 x 17.3.1.2 x 17.3.1.3 x 17.3.1.4</t>
  </si>
  <si>
    <t>18.1.</t>
  </si>
  <si>
    <t>18.2.</t>
  </si>
  <si>
    <t>18.3.</t>
  </si>
  <si>
    <t>18.3.1.</t>
  </si>
  <si>
    <t>18.3.1.1.</t>
  </si>
  <si>
    <t>18.3.1.2.</t>
  </si>
  <si>
    <t>18.3.1.3.</t>
  </si>
  <si>
    <t>18.3.1.4</t>
  </si>
  <si>
    <t>18.3.2.</t>
  </si>
  <si>
    <t>18.3.3.</t>
  </si>
  <si>
    <t>18.3.4.</t>
  </si>
  <si>
    <t>18.3 = 18.3.1 x 18.3.2 - 18.3.4 x 18.3.3</t>
  </si>
  <si>
    <t>18.3.1 = 18.3.1.1 x 18.3.1.2 x 18.3.1.3 x 18.3.1.4</t>
  </si>
  <si>
    <t>19.1.</t>
  </si>
  <si>
    <t>19.2.</t>
  </si>
  <si>
    <t>19.3.</t>
  </si>
  <si>
    <t>19.3.1.</t>
  </si>
  <si>
    <t>19.3.1.1.</t>
  </si>
  <si>
    <t>19.3.1.2.</t>
  </si>
  <si>
    <t>19.3.1.3.</t>
  </si>
  <si>
    <t>19.3.1.4</t>
  </si>
  <si>
    <t>19.3.2.</t>
  </si>
  <si>
    <t>19.3.3.</t>
  </si>
  <si>
    <t>19.3.4.</t>
  </si>
  <si>
    <t>19.3 = 19.3.1 x 19.3.2 - 19.3.4 x 19.3.3</t>
  </si>
  <si>
    <t>19.3.1 = 19.3.1.1 x 19.3.1.2 x 19.3.1.3 x 19.3.1.4</t>
  </si>
  <si>
    <t>20.1.</t>
  </si>
  <si>
    <t>20.2.</t>
  </si>
  <si>
    <t>20.3.</t>
  </si>
  <si>
    <t>20.3.1.</t>
  </si>
  <si>
    <t>20.3.1.1.</t>
  </si>
  <si>
    <t>20.3.1.2.</t>
  </si>
  <si>
    <t>20.3.1.3.</t>
  </si>
  <si>
    <t>20.3.1.4</t>
  </si>
  <si>
    <t>20.3.2.</t>
  </si>
  <si>
    <t>20.3.3.</t>
  </si>
  <si>
    <t>20.3.4.</t>
  </si>
  <si>
    <t>20.3 = 20.3.1 x 20.3.2 - 20.3.4 x 20.3.3</t>
  </si>
  <si>
    <t>20.3.1 = 20.3.1.1 x 20.3.1.2 x 20.3.1.3 x 20.3.1.4</t>
  </si>
  <si>
    <t>21.1.</t>
  </si>
  <si>
    <t>21.2.</t>
  </si>
  <si>
    <t>21.3.</t>
  </si>
  <si>
    <t>21.3.1.</t>
  </si>
  <si>
    <t>21.3.1.1.</t>
  </si>
  <si>
    <t>21.3.1.2.</t>
  </si>
  <si>
    <t>21.3.1.3.</t>
  </si>
  <si>
    <t>21.3.1.4</t>
  </si>
  <si>
    <t>21.3.2.</t>
  </si>
  <si>
    <t>21.3.3.</t>
  </si>
  <si>
    <t>21.3.4.</t>
  </si>
  <si>
    <t>21.3 = 21.3.1 x 21.3.2 - 21.3.4 x 21.3.3</t>
  </si>
  <si>
    <t>21.3.1 = 21.3.1.1 x 21.3.1.2 x 21.3.1.3 x 21.3.1.4</t>
  </si>
  <si>
    <t>22.1.</t>
  </si>
  <si>
    <t>22.2.</t>
  </si>
  <si>
    <t>22.3.</t>
  </si>
  <si>
    <t>22.3.1.</t>
  </si>
  <si>
    <t>22.3.1.1.</t>
  </si>
  <si>
    <t>22.3.1.2.</t>
  </si>
  <si>
    <t>22.3.1.3.</t>
  </si>
  <si>
    <t>22.3.1.4</t>
  </si>
  <si>
    <t>22.3.2.</t>
  </si>
  <si>
    <t>22.3.3.</t>
  </si>
  <si>
    <t>22.3.4.</t>
  </si>
  <si>
    <t>22.3 = 22.3.1 x 22.3.2 - 22.3.4 x 22.3.3</t>
  </si>
  <si>
    <t>22.3.1 = 22.3.1.1 x 22.3.1.2 x 22.3.1.3 x 22.3.1.4</t>
  </si>
  <si>
    <t>23.1.</t>
  </si>
  <si>
    <t>23.2.</t>
  </si>
  <si>
    <t>23.3.</t>
  </si>
  <si>
    <t>23.3.1.</t>
  </si>
  <si>
    <t>23.3.1.1.</t>
  </si>
  <si>
    <t>23.3.1.2.</t>
  </si>
  <si>
    <t>23.3.1.3.</t>
  </si>
  <si>
    <t>23.3.1.4</t>
  </si>
  <si>
    <t>23.3.2.</t>
  </si>
  <si>
    <t>23.3.3.</t>
  </si>
  <si>
    <t>23.3.4.</t>
  </si>
  <si>
    <t>23.3 = 23.3.1 x 23.3.2 - 23.3.4 x 23.3.3</t>
  </si>
  <si>
    <t>23.3.1 = 23.3.1.1 x 23.3.1.2 x 23.3.1.3 x 23.3.1.4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</si>
  <si>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</si>
  <si>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</si>
  <si>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10.1.</t>
  </si>
  <si>
    <t>10.2.</t>
  </si>
  <si>
    <t>10.3.1.</t>
  </si>
  <si>
    <t>10.3.1.1.</t>
  </si>
  <si>
    <t>10.3.1.2.</t>
  </si>
  <si>
    <t>10.3.1.3.</t>
  </si>
  <si>
    <t>10.3.1.4.</t>
  </si>
  <si>
    <t>10.3.2.</t>
  </si>
  <si>
    <t>10.3.3.</t>
  </si>
  <si>
    <t>10.3.4.</t>
  </si>
  <si>
    <t>11.1.</t>
  </si>
  <si>
    <t>11.2.</t>
  </si>
  <si>
    <t>11.3.1.</t>
  </si>
  <si>
    <t>11.3.1.1.</t>
  </si>
  <si>
    <t>11.3.1.2.</t>
  </si>
  <si>
    <t>11.3.1.3.</t>
  </si>
  <si>
    <t>11.3.1.4.</t>
  </si>
  <si>
    <t>11.3.2.</t>
  </si>
  <si>
    <t>11.3.3.</t>
  </si>
  <si>
    <t>11.3.4.</t>
  </si>
  <si>
    <t>12.1.</t>
  </si>
  <si>
    <t>12.2.</t>
  </si>
  <si>
    <t>12.3.1.</t>
  </si>
  <si>
    <t>12.3.1.1.</t>
  </si>
  <si>
    <t>12.3.1.2.</t>
  </si>
  <si>
    <t>12.3.1.3.</t>
  </si>
  <si>
    <t>12.3.1.4.</t>
  </si>
  <si>
    <t>12.3.2.</t>
  </si>
  <si>
    <t>12.3.3.</t>
  </si>
  <si>
    <t>12.3.4.</t>
  </si>
  <si>
    <t>24.1.</t>
  </si>
  <si>
    <t>24.2.</t>
  </si>
  <si>
    <t>24.3.</t>
  </si>
  <si>
    <t>24.3.1.</t>
  </si>
  <si>
    <t>24.3.1.1.</t>
  </si>
  <si>
    <t>24.3.1.2.</t>
  </si>
  <si>
    <t>24.3.1.3.</t>
  </si>
  <si>
    <t>24.3.1.4</t>
  </si>
  <si>
    <t>24.3.2.</t>
  </si>
  <si>
    <t>24.3.3.</t>
  </si>
  <si>
    <t>24.3.4.</t>
  </si>
  <si>
    <t>24.3 = 24.3.1 x 24.3.2 - 24.3.4 x 24.3.3</t>
  </si>
  <si>
    <t>24.3.1 = 24.3.1.1 x 24.3.1.2 x 24.3.1.3 x 24.3.1.4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</si>
  <si>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</si>
  <si>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Предоставление социально-трудовых услуг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</si>
  <si>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</si>
  <si>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 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</si>
  <si>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</si>
  <si>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</si>
  <si>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280000000120003330522045001101500001005100101</t>
  </si>
  <si>
    <t>280000000120003330522045001201500001004100101</t>
  </si>
  <si>
    <t>280000000120003330522045001301500001003100101</t>
  </si>
  <si>
    <t>280000000120003330522045001401500001002100101</t>
  </si>
  <si>
    <t>280000000120003330522045001501500001001100101</t>
  </si>
  <si>
    <t>280000000120003330522045001601500001000100101</t>
  </si>
  <si>
    <t>280000000120003330522045001101200001002100101</t>
  </si>
  <si>
    <t>280000000120003330522045001201200001001100101</t>
  </si>
  <si>
    <t>280000000120003330522045001301200001000100101</t>
  </si>
  <si>
    <t>280000000120003330522045001401200001009100101</t>
  </si>
  <si>
    <t>280000000120003330522045001501200001008100101</t>
  </si>
  <si>
    <t>280000000120003330522045001601200001007100101</t>
  </si>
  <si>
    <t>280000000120003330522045001101600001003100101</t>
  </si>
  <si>
    <t>280000000120003330522045001201600001002100101</t>
  </si>
  <si>
    <t>280000000120003330522045001301600001001100101</t>
  </si>
  <si>
    <t>280000000120003330522045001401600001000100101</t>
  </si>
  <si>
    <t>280000000120003330522045001501600001009100101</t>
  </si>
  <si>
    <t>280000000120003330522045001601600001008100101</t>
  </si>
  <si>
    <t>280000000120003330522045001101700001001100101</t>
  </si>
  <si>
    <t>280000000120003330522045001201700001000100101</t>
  </si>
  <si>
    <t>280000000120003330522045001301700001009100101</t>
  </si>
  <si>
    <t>280000000120003330522045001401700001008100101</t>
  </si>
  <si>
    <t>280000000120003330522045001501700001007100101</t>
  </si>
  <si>
    <t>280000000120003330522045001601700001006100101</t>
  </si>
  <si>
    <t>280000000120003330522045001101800001009100101</t>
  </si>
  <si>
    <t>280000000120003330522045001201800001008100101</t>
  </si>
  <si>
    <t>280000000120003330522045001301800001007100101</t>
  </si>
  <si>
    <t>280000000120003330522045001401800001006100101</t>
  </si>
  <si>
    <t>280000000120003330522045001501800001005100101</t>
  </si>
  <si>
    <t>280000000120003330522045001601800001004100101</t>
  </si>
  <si>
    <t>25.1.</t>
  </si>
  <si>
    <t>25.2.</t>
  </si>
  <si>
    <t>25.3.</t>
  </si>
  <si>
    <t>25.3.1.</t>
  </si>
  <si>
    <t>25.3.1.1.</t>
  </si>
  <si>
    <t>25.3.1.2.</t>
  </si>
  <si>
    <t>25.3.1.3.</t>
  </si>
  <si>
    <t>25.3.1.4</t>
  </si>
  <si>
    <t>25.3.2.</t>
  </si>
  <si>
    <t>25.3.3.</t>
  </si>
  <si>
    <t>25.3.4.</t>
  </si>
  <si>
    <t>26.1</t>
  </si>
  <si>
    <t>26.2.</t>
  </si>
  <si>
    <t>26.3.</t>
  </si>
  <si>
    <t>26.3.1.</t>
  </si>
  <si>
    <t>26.3.1.1.</t>
  </si>
  <si>
    <t>26.3.1.2.</t>
  </si>
  <si>
    <t>26.3.1.3.</t>
  </si>
  <si>
    <t>26.3.1.4</t>
  </si>
  <si>
    <t>26.3.2.</t>
  </si>
  <si>
    <t>26.3.3.</t>
  </si>
  <si>
    <t>26.3.4.</t>
  </si>
  <si>
    <t>27.1</t>
  </si>
  <si>
    <t>27.2.</t>
  </si>
  <si>
    <t>27.3.</t>
  </si>
  <si>
    <t>27.3.1.</t>
  </si>
  <si>
    <t>27.3.1.1.</t>
  </si>
  <si>
    <t>27.3.1.2.</t>
  </si>
  <si>
    <t>27.3.1.3.</t>
  </si>
  <si>
    <t>27.3.1.4</t>
  </si>
  <si>
    <t>27.3.2.</t>
  </si>
  <si>
    <t>27.3.3.</t>
  </si>
  <si>
    <t>27.3.4.</t>
  </si>
  <si>
    <t>28.1</t>
  </si>
  <si>
    <t>28.2.</t>
  </si>
  <si>
    <t>28.3.</t>
  </si>
  <si>
    <t>28.3.1.</t>
  </si>
  <si>
    <t>28.3.1.1.</t>
  </si>
  <si>
    <t>28.3.1.2.</t>
  </si>
  <si>
    <t>28.3.1.3.</t>
  </si>
  <si>
    <t>28.3.1.4</t>
  </si>
  <si>
    <t>28.3.2.</t>
  </si>
  <si>
    <t>28.3.3.</t>
  </si>
  <si>
    <t>28.3.4.</t>
  </si>
  <si>
    <t>29.1</t>
  </si>
  <si>
    <t>29.2.</t>
  </si>
  <si>
    <t>29.3.</t>
  </si>
  <si>
    <t>29.3.1.</t>
  </si>
  <si>
    <t>29.3.1.1.</t>
  </si>
  <si>
    <t>29.3.1.2.</t>
  </si>
  <si>
    <t>29.3.1.3.</t>
  </si>
  <si>
    <t>29.3.1.4</t>
  </si>
  <si>
    <t>29.3.2.</t>
  </si>
  <si>
    <t>29.3.3.</t>
  </si>
  <si>
    <t>29.3.4.</t>
  </si>
  <si>
    <t>30.1</t>
  </si>
  <si>
    <t>30.2.</t>
  </si>
  <si>
    <t>30.3.</t>
  </si>
  <si>
    <t>30.3.1.</t>
  </si>
  <si>
    <t>30.3.1.1.</t>
  </si>
  <si>
    <t>30.3.1.2.</t>
  </si>
  <si>
    <t>30.3.1.3.</t>
  </si>
  <si>
    <t>30.3.1.4</t>
  </si>
  <si>
    <t>30.3.2.</t>
  </si>
  <si>
    <t>30.3.3.</t>
  </si>
  <si>
    <t>30.3.4.</t>
  </si>
  <si>
    <t>25.3 = 25.3.1 x 25.3.2 - 25.3.4 x 25.3.3</t>
  </si>
  <si>
    <t>25.3.1 = 25.3.1.1 x 25.3.1.2 x 25.3.1.3 x 25.3.1.4</t>
  </si>
  <si>
    <t>26.3 = 26.3.1 x 26.3.2 - 26.3.4 x 26.3.3</t>
  </si>
  <si>
    <t>26.3.1 = 26.3.1.1 x 26.3.1.2 x 26.3.1.3 x 26.3.1.4</t>
  </si>
  <si>
    <t>27.3 = 27.3.1 x 27.3.2 - 27.3.4 x 27.3.3</t>
  </si>
  <si>
    <t>27.3.1 = 27.3.1.1 x 27.3.1.2 x 27.3.1.3 x 27.3.1.4</t>
  </si>
  <si>
    <t>28.3 = 28.3.1 x 28.3.2 - 28.3.4 x 28.3.3</t>
  </si>
  <si>
    <t>28.3.1 = 28.3.1.1 x 28.3.1.2 x 28.3.1.3 x 28.3.1.4</t>
  </si>
  <si>
    <t>29.3 = 29.3.1 x 29.3.2 - 29.3.4 x 29.3.3</t>
  </si>
  <si>
    <t>29.3.1 = 29.3.1.1 x 29.3.1.2 x 29.3.1.3 x 29.3.1.4</t>
  </si>
  <si>
    <t>30.3 = 30.3.1 x 30.3.2 - 30.3.4 x 30.3.3</t>
  </si>
  <si>
    <t>30.3.1 = 30.3.1.1 x 30.3.1.2 x 30.3.1.3 x 30.3.1.4</t>
  </si>
  <si>
    <t>1 = 1.3 + 2.3 + 3.3 + 4.3+5.3+6.3+7.3+8.3 +9.3+10.3+11.3+12.3 +13.3+14.3+15.3+ 16.3+17.3+18.3+19.3+20.3+21.3+22.3+ 23.3+24.3+25.3+26.3+27.3+28.3+29.3+ 30.3</t>
  </si>
  <si>
    <t>на 2018 год и плановый период 2019-2020 годов</t>
  </si>
  <si>
    <t>22889000Р69000300002001</t>
  </si>
  <si>
    <t>Социальное сопровождение граждан нуждающихся в социальном обслуживании</t>
  </si>
  <si>
    <t>государственное бюджетное учреждение "Социально-реабилитационный центр для несовершеннолетних" Торжокского района</t>
  </si>
  <si>
    <t>Беленышева Ольга Георгиевна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</si>
  <si>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семье;Гражданин при отсутствии работы и средств к существованию;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</si>
  <si>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</t>
  </si>
  <si>
    <t>Семей</t>
  </si>
  <si>
    <t>31.1</t>
  </si>
  <si>
    <t>31.2.</t>
  </si>
  <si>
    <t>31.3.</t>
  </si>
  <si>
    <t>31.3 = 31.3.1 x 31.3.2 - 31.3.4 x 31.3.3</t>
  </si>
  <si>
    <t>31.3.1.</t>
  </si>
  <si>
    <t>31.3.1 = 31.3.1.1 x 31.3.1.2 x 31.3.1.3 x 31.3.1.4</t>
  </si>
  <si>
    <t>31.3.1.1.</t>
  </si>
  <si>
    <t>31.3.1.2.</t>
  </si>
  <si>
    <t>31.3.1.3.</t>
  </si>
  <si>
    <t>31.3.1.4</t>
  </si>
  <si>
    <t>313.2.</t>
  </si>
  <si>
    <t>семей</t>
  </si>
  <si>
    <t>31.3.3.</t>
  </si>
  <si>
    <t>31.3.4.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</si>
</sst>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0.0000000000"/>
    <numFmt numFmtId="165" formatCode="#,##0.0000000000"/>
  </numFmts>
  <fonts count="16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44" fontId="0" fillId="0" borderId="0">
      <alignment vertical="top" wrapText="1"/>
    </xf>
    <xf numFmtId="0" fontId="1" fillId="0" borderId="0"/>
  </cellStyleXfs>
  <cellXfs count="116">
    <xf numFmtId="4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vertical="top" wrapText="1"/>
    </xf>
    <xf numFmtId="4" fontId="5" fillId="0" borderId="3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4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6" fillId="0" borderId="9" xfId="1" applyFont="1" applyBorder="1" applyAlignment="1">
      <alignment horizontal="center" vertical="center" textRotation="90" wrapText="1"/>
    </xf>
    <xf numFmtId="0" fontId="9" fillId="0" borderId="3" xfId="0" applyNumberFormat="1" applyFont="1" applyFill="1" applyBorder="1" applyAlignment="1">
      <alignment horizontal="left"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vertical="top" wrapText="1"/>
    </xf>
    <xf numFmtId="44" fontId="0" fillId="0" borderId="9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4" fontId="5" fillId="0" borderId="9" xfId="0" applyNumberFormat="1" applyFont="1" applyFill="1" applyBorder="1" applyAlignment="1">
      <alignment vertical="top" wrapText="1"/>
    </xf>
    <xf numFmtId="2" fontId="5" fillId="0" borderId="4" xfId="0" applyNumberFormat="1" applyFont="1" applyFill="1" applyBorder="1" applyAlignment="1">
      <alignment horizontal="center" vertical="top" wrapText="1"/>
    </xf>
    <xf numFmtId="2" fontId="5" fillId="0" borderId="9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horizontal="center" vertical="top" wrapText="1"/>
    </xf>
    <xf numFmtId="44" fontId="0" fillId="3" borderId="0" xfId="0" applyNumberFormat="1" applyFont="1" applyFill="1" applyAlignment="1">
      <alignment vertical="top" wrapText="1"/>
    </xf>
    <xf numFmtId="44" fontId="0" fillId="2" borderId="0" xfId="0" applyNumberFormat="1" applyFont="1" applyFill="1" applyAlignment="1">
      <alignment vertical="top" wrapText="1"/>
    </xf>
    <xf numFmtId="44" fontId="0" fillId="4" borderId="0" xfId="0" applyNumberFormat="1" applyFont="1" applyFill="1" applyAlignment="1">
      <alignment vertical="top" wrapText="1"/>
    </xf>
    <xf numFmtId="44" fontId="0" fillId="5" borderId="0" xfId="0" applyNumberFormat="1" applyFont="1" applyFill="1" applyAlignment="1">
      <alignment vertical="top" wrapText="1"/>
    </xf>
    <xf numFmtId="44" fontId="0" fillId="6" borderId="0" xfId="0" applyNumberFormat="1" applyFont="1" applyFill="1" applyAlignment="1">
      <alignment vertical="top" wrapText="1"/>
    </xf>
    <xf numFmtId="44" fontId="0" fillId="7" borderId="0" xfId="0" applyNumberFormat="1" applyFont="1" applyFill="1" applyAlignment="1">
      <alignment vertical="top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44" fontId="0" fillId="0" borderId="5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4" fontId="5" fillId="0" borderId="5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11" fillId="0" borderId="16" xfId="0" applyNumberFormat="1" applyFont="1" applyFill="1" applyBorder="1" applyAlignment="1">
      <alignment vertical="top" wrapText="1"/>
    </xf>
    <xf numFmtId="44" fontId="0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vertical="top" wrapText="1"/>
    </xf>
    <xf numFmtId="4" fontId="5" fillId="0" borderId="16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horizontal="left" vertical="top" wrapText="1"/>
    </xf>
    <xf numFmtId="0" fontId="5" fillId="0" borderId="17" xfId="0" applyNumberFormat="1" applyFont="1" applyFill="1" applyBorder="1" applyAlignment="1">
      <alignment horizontal="left" vertical="top" wrapText="1"/>
    </xf>
    <xf numFmtId="0" fontId="11" fillId="0" borderId="9" xfId="0" applyNumberFormat="1" applyFont="1" applyFill="1" applyBorder="1" applyAlignment="1">
      <alignment vertical="top" wrapText="1"/>
    </xf>
    <xf numFmtId="0" fontId="11" fillId="0" borderId="19" xfId="0" applyNumberFormat="1" applyFont="1" applyFill="1" applyBorder="1" applyAlignment="1">
      <alignment vertical="top" wrapText="1"/>
    </xf>
    <xf numFmtId="0" fontId="11" fillId="0" borderId="21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vertical="center" wrapText="1"/>
    </xf>
    <xf numFmtId="44" fontId="6" fillId="0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4" fontId="6" fillId="0" borderId="3" xfId="0" applyNumberFormat="1" applyFont="1" applyFill="1" applyBorder="1" applyAlignment="1">
      <alignment vertical="top" wrapText="1"/>
    </xf>
    <xf numFmtId="0" fontId="12" fillId="0" borderId="4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top" wrapText="1"/>
    </xf>
    <xf numFmtId="1" fontId="12" fillId="0" borderId="4" xfId="0" applyNumberFormat="1" applyFont="1" applyFill="1" applyBorder="1" applyAlignment="1">
      <alignment horizontal="left" vertical="center" wrapText="1"/>
    </xf>
    <xf numFmtId="1" fontId="13" fillId="0" borderId="3" xfId="0" applyNumberFormat="1" applyFont="1" applyFill="1" applyBorder="1" applyAlignment="1">
      <alignment vertical="top" wrapText="1"/>
    </xf>
    <xf numFmtId="1" fontId="6" fillId="0" borderId="3" xfId="0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vertical="top" wrapText="1"/>
    </xf>
    <xf numFmtId="49" fontId="6" fillId="0" borderId="0" xfId="0" applyNumberFormat="1" applyFont="1" applyFill="1" applyBorder="1" applyAlignment="1">
      <alignment horizontal="center" vertical="top" wrapText="1"/>
    </xf>
    <xf numFmtId="164" fontId="6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vertical="top" wrapText="1"/>
    </xf>
    <xf numFmtId="4" fontId="6" fillId="0" borderId="0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horizontal="center" vertical="top" wrapText="1"/>
    </xf>
    <xf numFmtId="165" fontId="6" fillId="0" borderId="0" xfId="0" applyNumberFormat="1" applyFont="1" applyFill="1" applyBorder="1" applyAlignment="1">
      <alignment horizontal="right" vertical="center"/>
    </xf>
    <xf numFmtId="165" fontId="6" fillId="0" borderId="3" xfId="0" applyNumberFormat="1" applyFont="1" applyFill="1" applyBorder="1" applyAlignment="1">
      <alignment vertical="top" wrapText="1"/>
    </xf>
    <xf numFmtId="0" fontId="11" fillId="0" borderId="3" xfId="0" applyNumberFormat="1" applyFont="1" applyFill="1" applyBorder="1" applyAlignment="1">
      <alignment vertical="top" wrapText="1"/>
    </xf>
    <xf numFmtId="44" fontId="6" fillId="0" borderId="3" xfId="0" applyNumberFormat="1" applyFont="1" applyFill="1" applyBorder="1" applyAlignment="1">
      <alignment vertical="top" wrapText="1"/>
    </xf>
    <xf numFmtId="0" fontId="11" fillId="0" borderId="4" xfId="0" applyNumberFormat="1" applyFont="1" applyFill="1" applyBorder="1" applyAlignment="1">
      <alignment vertical="top" wrapText="1"/>
    </xf>
    <xf numFmtId="44" fontId="6" fillId="0" borderId="4" xfId="0" applyNumberFormat="1" applyFont="1" applyFill="1" applyBorder="1" applyAlignment="1">
      <alignment vertical="top" wrapText="1"/>
    </xf>
    <xf numFmtId="0" fontId="11" fillId="0" borderId="13" xfId="0" applyNumberFormat="1" applyFont="1" applyFill="1" applyBorder="1" applyAlignment="1">
      <alignment vertical="top" wrapText="1"/>
    </xf>
    <xf numFmtId="44" fontId="6" fillId="0" borderId="9" xfId="0" applyNumberFormat="1" applyFont="1" applyFill="1" applyBorder="1" applyAlignment="1">
      <alignment vertical="top" wrapText="1"/>
    </xf>
    <xf numFmtId="0" fontId="11" fillId="0" borderId="11" xfId="0" applyNumberFormat="1" applyFont="1" applyFill="1" applyBorder="1" applyAlignment="1">
      <alignment vertical="top" wrapText="1"/>
    </xf>
    <xf numFmtId="49" fontId="15" fillId="0" borderId="9" xfId="0" applyNumberFormat="1" applyFont="1" applyFill="1" applyBorder="1" applyAlignment="1" applyProtection="1">
      <alignment vertical="top" wrapText="1"/>
      <protection hidden="1"/>
    </xf>
    <xf numFmtId="49" fontId="15" fillId="0" borderId="18" xfId="0" applyNumberFormat="1" applyFont="1" applyFill="1" applyBorder="1" applyAlignment="1" applyProtection="1">
      <alignment vertical="top" wrapText="1"/>
      <protection hidden="1"/>
    </xf>
    <xf numFmtId="49" fontId="15" fillId="0" borderId="20" xfId="0" applyNumberFormat="1" applyFont="1" applyFill="1" applyBorder="1" applyAlignment="1" applyProtection="1">
      <alignment vertical="top" wrapText="1"/>
      <protection hidden="1"/>
    </xf>
    <xf numFmtId="44" fontId="11" fillId="0" borderId="9" xfId="0" applyNumberFormat="1" applyFont="1" applyFill="1" applyBorder="1" applyAlignment="1">
      <alignment vertical="top" wrapText="1"/>
    </xf>
    <xf numFmtId="0" fontId="11" fillId="0" borderId="5" xfId="0" applyNumberFormat="1" applyFont="1" applyFill="1" applyBorder="1" applyAlignment="1">
      <alignment vertical="top" wrapText="1"/>
    </xf>
    <xf numFmtId="44" fontId="11" fillId="0" borderId="5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44" fontId="6" fillId="0" borderId="5" xfId="0" applyNumberFormat="1" applyFont="1" applyFill="1" applyBorder="1" applyAlignment="1">
      <alignment vertical="top" wrapText="1"/>
    </xf>
    <xf numFmtId="44" fontId="6" fillId="0" borderId="16" xfId="0" applyNumberFormat="1" applyFont="1" applyFill="1" applyBorder="1" applyAlignment="1">
      <alignment vertical="top" wrapText="1"/>
    </xf>
    <xf numFmtId="49" fontId="15" fillId="0" borderId="5" xfId="0" applyNumberFormat="1" applyFont="1" applyFill="1" applyBorder="1" applyAlignment="1" applyProtection="1">
      <alignment vertical="top" wrapText="1"/>
      <protection hidden="1"/>
    </xf>
    <xf numFmtId="49" fontId="15" fillId="0" borderId="15" xfId="0" applyNumberFormat="1" applyFont="1" applyFill="1" applyBorder="1" applyAlignment="1" applyProtection="1">
      <alignment vertical="top" wrapText="1"/>
      <protection hidden="1"/>
    </xf>
    <xf numFmtId="4" fontId="6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center" textRotation="90" wrapText="1"/>
    </xf>
    <xf numFmtId="0" fontId="6" fillId="0" borderId="10" xfId="1" applyFont="1" applyBorder="1" applyAlignment="1">
      <alignment horizontal="center" vertical="center" textRotation="90" wrapText="1"/>
    </xf>
    <xf numFmtId="0" fontId="6" fillId="0" borderId="11" xfId="1" applyFont="1" applyBorder="1" applyAlignment="1">
      <alignment horizontal="center" vertical="center" textRotation="90" wrapText="1"/>
    </xf>
    <xf numFmtId="0" fontId="6" fillId="0" borderId="6" xfId="1" applyFont="1" applyBorder="1" applyAlignment="1">
      <alignment horizontal="center" vertical="center" textRotation="90" wrapText="1"/>
    </xf>
    <xf numFmtId="0" fontId="6" fillId="0" borderId="7" xfId="1" applyFont="1" applyBorder="1" applyAlignment="1">
      <alignment horizontal="center" vertical="center" textRotation="90" wrapText="1"/>
    </xf>
    <xf numFmtId="0" fontId="6" fillId="0" borderId="8" xfId="1" applyFont="1" applyBorder="1" applyAlignment="1">
      <alignment horizontal="center" vertical="center" textRotation="90" wrapText="1"/>
    </xf>
    <xf numFmtId="0" fontId="6" fillId="0" borderId="9" xfId="1" applyFont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7;&#1072;&#1084;%20&#1085;&#1072;&#1095;&#1072;&#1083;&#1100;&#1085;&#1080;&#1082;&#1072;%20&#1054;&#1057;&#1055;&#1057;&#1044;/Desktop/&#1043;&#1086;&#1089;&#1079;&#1072;&#1076;&#1072;&#1085;&#1080;&#1103;%202018/&#1041;&#1077;&#1078;&#1077;&#1094;&#1082;&#1080;&#1081;%2016%20&#1054;&#1055;&#1044;&#1057;&#1053;/&#1041;&#1077;&#1078;&#1077;&#1094;&#1082;%202018%20&#1043;&#104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itle"/>
      <sheetName val="Part1_1"/>
      <sheetName val="Part1_2"/>
      <sheetName val="Part2"/>
      <sheetName val="Part3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view="pageBreakPreview" topLeftCell="A7" zoomScale="60" workbookViewId="0">
      <selection activeCell="G15" sqref="G15"/>
    </sheetView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>
      <c r="A1" t="s">
        <v>0</v>
      </c>
    </row>
    <row r="2" spans="1:7" ht="43.35" customHeight="1">
      <c r="A2" s="12" t="s">
        <v>0</v>
      </c>
      <c r="B2" s="12" t="s">
        <v>0</v>
      </c>
      <c r="C2" s="12" t="s">
        <v>0</v>
      </c>
      <c r="D2" s="12" t="s">
        <v>0</v>
      </c>
      <c r="E2" s="93" t="s">
        <v>1</v>
      </c>
      <c r="F2" s="93"/>
      <c r="G2" s="93"/>
    </row>
    <row r="3" spans="1:7" ht="18" customHeight="1">
      <c r="A3" s="12" t="s">
        <v>0</v>
      </c>
      <c r="B3" s="12" t="s">
        <v>0</v>
      </c>
      <c r="C3" s="12" t="s">
        <v>0</v>
      </c>
      <c r="D3" s="12" t="s">
        <v>0</v>
      </c>
      <c r="E3" s="94" t="s">
        <v>0</v>
      </c>
      <c r="F3" s="94" t="s">
        <v>0</v>
      </c>
      <c r="G3" s="94" t="s">
        <v>0</v>
      </c>
    </row>
    <row r="4" spans="1:7" ht="18" customHeight="1">
      <c r="A4" s="12" t="s">
        <v>0</v>
      </c>
      <c r="B4" s="12" t="s">
        <v>0</v>
      </c>
      <c r="C4" s="12" t="s">
        <v>0</v>
      </c>
      <c r="D4" s="12" t="s">
        <v>0</v>
      </c>
      <c r="E4" s="94" t="s">
        <v>0</v>
      </c>
      <c r="F4" s="94" t="s">
        <v>0</v>
      </c>
      <c r="G4" s="94" t="s">
        <v>0</v>
      </c>
    </row>
    <row r="5" spans="1:7" ht="77.25" customHeight="1">
      <c r="A5" s="12" t="s">
        <v>0</v>
      </c>
      <c r="B5" s="12" t="s">
        <v>0</v>
      </c>
      <c r="C5" s="12" t="s">
        <v>0</v>
      </c>
      <c r="D5" s="12" t="s">
        <v>0</v>
      </c>
      <c r="E5" s="95" t="s">
        <v>2</v>
      </c>
      <c r="F5" s="95"/>
      <c r="G5" s="95"/>
    </row>
    <row r="6" spans="1:7" ht="12.75" customHeight="1">
      <c r="A6" s="12" t="s">
        <v>0</v>
      </c>
      <c r="B6" s="12" t="s">
        <v>0</v>
      </c>
      <c r="C6" s="12" t="s">
        <v>0</v>
      </c>
      <c r="D6" s="12" t="s">
        <v>0</v>
      </c>
      <c r="E6" s="95" t="s">
        <v>3</v>
      </c>
      <c r="F6" s="95"/>
      <c r="G6" s="95"/>
    </row>
    <row r="7" spans="1:7" ht="12.75" customHeight="1">
      <c r="A7" s="12" t="s">
        <v>0</v>
      </c>
      <c r="B7" s="12" t="s">
        <v>0</v>
      </c>
      <c r="C7" s="12" t="s">
        <v>0</v>
      </c>
      <c r="D7" s="12" t="s">
        <v>0</v>
      </c>
      <c r="E7" s="96" t="s">
        <v>4</v>
      </c>
      <c r="F7" s="96"/>
      <c r="G7" s="96"/>
    </row>
    <row r="8" spans="1:7" ht="30.4" customHeight="1">
      <c r="A8" s="12" t="s">
        <v>0</v>
      </c>
      <c r="B8" s="12" t="s">
        <v>0</v>
      </c>
      <c r="C8" s="12" t="s">
        <v>0</v>
      </c>
      <c r="D8" s="12" t="s">
        <v>0</v>
      </c>
      <c r="E8" s="97" t="s">
        <v>5</v>
      </c>
      <c r="F8" s="97"/>
      <c r="G8" s="97"/>
    </row>
    <row r="9" spans="1:7" ht="31.35" customHeight="1">
      <c r="A9" s="12" t="s">
        <v>0</v>
      </c>
      <c r="B9" s="12" t="s">
        <v>0</v>
      </c>
      <c r="C9" s="12" t="s">
        <v>0</v>
      </c>
      <c r="D9" s="12" t="s">
        <v>0</v>
      </c>
      <c r="E9" s="14" t="s">
        <v>0</v>
      </c>
      <c r="F9" s="14" t="s">
        <v>0</v>
      </c>
      <c r="G9" s="13" t="s">
        <v>6</v>
      </c>
    </row>
    <row r="10" spans="1:7" ht="12.75" customHeight="1">
      <c r="A10" s="12" t="s">
        <v>0</v>
      </c>
      <c r="B10" s="12" t="s">
        <v>0</v>
      </c>
      <c r="C10" s="12" t="s">
        <v>0</v>
      </c>
      <c r="D10" s="12" t="s">
        <v>0</v>
      </c>
      <c r="E10" s="14" t="s">
        <v>0</v>
      </c>
      <c r="F10" s="14" t="s">
        <v>0</v>
      </c>
      <c r="G10" s="1" t="s">
        <v>7</v>
      </c>
    </row>
    <row r="11" spans="1:7" ht="12.75" customHeight="1">
      <c r="A11" s="12" t="s">
        <v>0</v>
      </c>
      <c r="B11" s="12" t="s">
        <v>0</v>
      </c>
      <c r="C11" s="12" t="s">
        <v>0</v>
      </c>
      <c r="D11" s="12" t="s">
        <v>0</v>
      </c>
      <c r="E11" s="14" t="s">
        <v>0</v>
      </c>
      <c r="F11" s="14" t="s">
        <v>0</v>
      </c>
      <c r="G11" s="13" t="s">
        <v>8</v>
      </c>
    </row>
    <row r="12" spans="1:7" ht="12.75" customHeight="1">
      <c r="A12" s="12" t="s">
        <v>0</v>
      </c>
      <c r="B12" s="12" t="s">
        <v>0</v>
      </c>
      <c r="C12" s="12" t="s">
        <v>0</v>
      </c>
      <c r="D12" s="12" t="s">
        <v>0</v>
      </c>
      <c r="E12" s="14" t="s">
        <v>0</v>
      </c>
      <c r="F12" s="14" t="s">
        <v>0</v>
      </c>
      <c r="G12" s="1" t="s">
        <v>9</v>
      </c>
    </row>
    <row r="13" spans="1:7" ht="30.2" customHeight="1">
      <c r="A13" s="12" t="s">
        <v>0</v>
      </c>
      <c r="B13" s="12" t="s">
        <v>0</v>
      </c>
      <c r="C13" s="12" t="s">
        <v>0</v>
      </c>
      <c r="D13" s="12" t="s">
        <v>0</v>
      </c>
      <c r="E13" s="96" t="s">
        <v>10</v>
      </c>
      <c r="F13" s="96"/>
      <c r="G13" s="96"/>
    </row>
    <row r="14" spans="1:7" ht="12.75" customHeight="1">
      <c r="A14" s="12" t="s">
        <v>0</v>
      </c>
      <c r="B14" s="12" t="s">
        <v>0</v>
      </c>
      <c r="C14" s="12" t="s">
        <v>0</v>
      </c>
      <c r="D14" s="12" t="s">
        <v>0</v>
      </c>
      <c r="E14" s="97" t="s">
        <v>11</v>
      </c>
      <c r="F14" s="97"/>
      <c r="G14" s="97"/>
    </row>
    <row r="15" spans="1:7" ht="27.2" customHeight="1">
      <c r="A15" s="12" t="s">
        <v>0</v>
      </c>
      <c r="B15" s="12" t="s">
        <v>0</v>
      </c>
      <c r="C15" s="12" t="s">
        <v>0</v>
      </c>
      <c r="D15" s="12" t="s">
        <v>0</v>
      </c>
      <c r="E15" s="14" t="s">
        <v>0</v>
      </c>
      <c r="F15" s="14" t="s">
        <v>0</v>
      </c>
      <c r="G15" s="37" t="s">
        <v>569</v>
      </c>
    </row>
    <row r="16" spans="1:7" ht="12.75" customHeight="1">
      <c r="A16" s="12" t="s">
        <v>0</v>
      </c>
      <c r="B16" s="12" t="s">
        <v>0</v>
      </c>
      <c r="C16" s="12" t="s">
        <v>0</v>
      </c>
      <c r="D16" s="12" t="s">
        <v>0</v>
      </c>
      <c r="E16" s="14" t="s">
        <v>0</v>
      </c>
      <c r="F16" s="14" t="s">
        <v>0</v>
      </c>
      <c r="G16" s="1" t="s">
        <v>7</v>
      </c>
    </row>
    <row r="17" spans="1:7" ht="12.75" customHeight="1">
      <c r="A17" s="12" t="s">
        <v>0</v>
      </c>
      <c r="B17" s="12" t="s">
        <v>0</v>
      </c>
      <c r="C17" s="12" t="s">
        <v>0</v>
      </c>
      <c r="D17" s="12" t="s">
        <v>0</v>
      </c>
      <c r="E17" s="14" t="s">
        <v>0</v>
      </c>
      <c r="F17" s="14" t="s">
        <v>0</v>
      </c>
      <c r="G17" s="13" t="s">
        <v>12</v>
      </c>
    </row>
    <row r="18" spans="1:7" ht="12.75" customHeight="1">
      <c r="A18" s="12" t="s">
        <v>0</v>
      </c>
      <c r="B18" s="12" t="s">
        <v>0</v>
      </c>
      <c r="C18" s="12" t="s">
        <v>0</v>
      </c>
      <c r="D18" s="12" t="s">
        <v>0</v>
      </c>
      <c r="E18" s="14" t="s">
        <v>0</v>
      </c>
      <c r="F18" s="14" t="s">
        <v>0</v>
      </c>
      <c r="G18" s="1" t="s">
        <v>9</v>
      </c>
    </row>
    <row r="19" spans="1:7" ht="23.65" customHeight="1">
      <c r="A19" s="12" t="s">
        <v>0</v>
      </c>
      <c r="B19" s="12" t="s">
        <v>0</v>
      </c>
      <c r="C19" s="12" t="s">
        <v>0</v>
      </c>
      <c r="D19" s="12" t="s">
        <v>0</v>
      </c>
      <c r="E19" s="96" t="s">
        <v>406</v>
      </c>
      <c r="F19" s="96"/>
      <c r="G19" s="96"/>
    </row>
    <row r="20" spans="1:7" ht="29.45" customHeight="1">
      <c r="A20" s="12" t="s">
        <v>0</v>
      </c>
      <c r="B20" s="12" t="s">
        <v>0</v>
      </c>
      <c r="C20" s="12" t="s">
        <v>0</v>
      </c>
      <c r="D20" s="12" t="s">
        <v>0</v>
      </c>
      <c r="E20" s="97" t="s">
        <v>13</v>
      </c>
      <c r="F20" s="97"/>
      <c r="G20" s="97"/>
    </row>
    <row r="21" spans="1:7" ht="25.9" customHeight="1">
      <c r="A21" s="12" t="s">
        <v>0</v>
      </c>
      <c r="B21" s="12" t="s">
        <v>0</v>
      </c>
      <c r="C21" s="12" t="s">
        <v>0</v>
      </c>
      <c r="D21" s="12" t="s">
        <v>0</v>
      </c>
      <c r="E21" s="14" t="s">
        <v>0</v>
      </c>
      <c r="F21" s="14" t="s">
        <v>0</v>
      </c>
      <c r="G21" s="36"/>
    </row>
    <row r="22" spans="1:7" ht="12.75" customHeight="1">
      <c r="A22" s="12" t="s">
        <v>0</v>
      </c>
      <c r="B22" s="12" t="s">
        <v>0</v>
      </c>
      <c r="C22" s="12" t="s">
        <v>0</v>
      </c>
      <c r="D22" s="12" t="s">
        <v>0</v>
      </c>
      <c r="E22" s="14" t="s">
        <v>0</v>
      </c>
      <c r="F22" s="14" t="s">
        <v>0</v>
      </c>
      <c r="G22" s="14" t="s">
        <v>7</v>
      </c>
    </row>
    <row r="23" spans="1:7" ht="12.75" customHeight="1">
      <c r="A23" s="12" t="s">
        <v>0</v>
      </c>
      <c r="B23" s="12" t="s">
        <v>0</v>
      </c>
      <c r="C23" s="12" t="s">
        <v>0</v>
      </c>
      <c r="D23" s="12" t="s">
        <v>0</v>
      </c>
      <c r="E23" s="14" t="s">
        <v>0</v>
      </c>
      <c r="F23" s="14" t="s">
        <v>0</v>
      </c>
      <c r="G23" s="13" t="s">
        <v>14</v>
      </c>
    </row>
    <row r="24" spans="1:7" ht="12.75" customHeight="1">
      <c r="A24" s="12" t="s">
        <v>0</v>
      </c>
      <c r="B24" s="12" t="s">
        <v>0</v>
      </c>
      <c r="C24" s="12" t="s">
        <v>0</v>
      </c>
      <c r="D24" s="12" t="s">
        <v>0</v>
      </c>
      <c r="E24" s="14" t="s">
        <v>0</v>
      </c>
      <c r="F24" s="14" t="s">
        <v>0</v>
      </c>
      <c r="G24" s="1" t="s">
        <v>9</v>
      </c>
    </row>
    <row r="25" spans="1:7" ht="18" customHeight="1">
      <c r="A25" s="12" t="s">
        <v>0</v>
      </c>
      <c r="B25" s="12" t="s">
        <v>0</v>
      </c>
      <c r="C25" s="12" t="s">
        <v>0</v>
      </c>
      <c r="D25" s="12" t="s">
        <v>0</v>
      </c>
      <c r="E25" s="14" t="s">
        <v>0</v>
      </c>
      <c r="F25" s="14" t="s">
        <v>0</v>
      </c>
      <c r="G25" s="14" t="s">
        <v>0</v>
      </c>
    </row>
    <row r="26" spans="1:7" ht="24.95" customHeight="1">
      <c r="A26" s="94" t="s">
        <v>15</v>
      </c>
      <c r="B26" s="94"/>
      <c r="C26" s="94"/>
      <c r="D26" s="94"/>
      <c r="E26" s="94"/>
      <c r="F26" s="94"/>
      <c r="G26" s="94"/>
    </row>
    <row r="27" spans="1:7" ht="12.75" customHeight="1">
      <c r="A27" s="98" t="s">
        <v>568</v>
      </c>
      <c r="B27" s="96"/>
      <c r="C27" s="96"/>
      <c r="D27" s="96"/>
      <c r="E27" s="96"/>
      <c r="F27" s="96"/>
      <c r="G27" s="96"/>
    </row>
    <row r="28" spans="1:7" ht="12.75" customHeight="1">
      <c r="A28" s="99" t="s">
        <v>16</v>
      </c>
      <c r="B28" s="99"/>
      <c r="C28" s="99"/>
      <c r="D28" s="99"/>
      <c r="E28" s="99"/>
      <c r="F28" s="99"/>
      <c r="G28" s="99"/>
    </row>
    <row r="29" spans="1:7" ht="18" customHeight="1">
      <c r="A29" s="98" t="s">
        <v>565</v>
      </c>
      <c r="B29" s="96"/>
      <c r="C29" s="96"/>
      <c r="D29" s="96"/>
      <c r="E29" s="96"/>
      <c r="F29" s="96"/>
      <c r="G29" s="96"/>
    </row>
  </sheetData>
  <mergeCells count="13">
    <mergeCell ref="A27:G27"/>
    <mergeCell ref="A28:G28"/>
    <mergeCell ref="A29:G29"/>
    <mergeCell ref="E13:G13"/>
    <mergeCell ref="E14:G14"/>
    <mergeCell ref="E19:G19"/>
    <mergeCell ref="E20:G20"/>
    <mergeCell ref="A26:G26"/>
    <mergeCell ref="E2:G4"/>
    <mergeCell ref="E5:G5"/>
    <mergeCell ref="E6:G6"/>
    <mergeCell ref="E7:G7"/>
    <mergeCell ref="E8:G8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63"/>
  <sheetViews>
    <sheetView tabSelected="1" topLeftCell="A5" workbookViewId="0">
      <selection activeCell="A8" sqref="A8:F60"/>
    </sheetView>
  </sheetViews>
  <sheetFormatPr defaultRowHeight="12.75"/>
  <cols>
    <col min="1" max="1" width="36.5" customWidth="1"/>
    <col min="2" max="2" width="22.6640625" customWidth="1"/>
    <col min="3" max="3" width="30" customWidth="1"/>
    <col min="4" max="4" width="15" customWidth="1"/>
    <col min="5" max="5" width="18.1640625" customWidth="1"/>
    <col min="6" max="8" width="15" customWidth="1"/>
    <col min="9" max="9" width="14.83203125" customWidth="1"/>
    <col min="10" max="10" width="9.83203125" customWidth="1"/>
    <col min="11" max="11" width="8.83203125" customWidth="1"/>
    <col min="12" max="14" width="9" customWidth="1"/>
    <col min="15" max="15" width="8.83203125" customWidth="1"/>
    <col min="16" max="17" width="9.1640625" customWidth="1"/>
    <col min="18" max="18" width="11.5" customWidth="1"/>
    <col min="19" max="19" width="21.1640625" customWidth="1"/>
  </cols>
  <sheetData>
    <row r="1" spans="1:19">
      <c r="A1" s="2" t="s">
        <v>0</v>
      </c>
    </row>
    <row r="2" spans="1:19" ht="31.35" customHeight="1">
      <c r="A2" s="100" t="s">
        <v>17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19" ht="33.950000000000003" customHeight="1">
      <c r="A3" s="101" t="s">
        <v>18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</row>
    <row r="4" spans="1:19" ht="188.25" customHeight="1">
      <c r="A4" s="102" t="s">
        <v>276</v>
      </c>
      <c r="B4" s="102" t="s">
        <v>277</v>
      </c>
      <c r="C4" s="102" t="s">
        <v>278</v>
      </c>
      <c r="D4" s="105" t="s">
        <v>279</v>
      </c>
      <c r="E4" s="106"/>
      <c r="F4" s="107"/>
      <c r="G4" s="105" t="s">
        <v>280</v>
      </c>
      <c r="H4" s="107"/>
      <c r="I4" s="108" t="s">
        <v>281</v>
      </c>
      <c r="J4" s="108"/>
      <c r="K4" s="109" t="s">
        <v>22</v>
      </c>
      <c r="L4" s="109"/>
      <c r="M4" s="109"/>
      <c r="N4" s="109"/>
      <c r="O4" s="109"/>
      <c r="P4" s="109"/>
      <c r="Q4" s="109" t="s">
        <v>23</v>
      </c>
      <c r="R4" s="109"/>
      <c r="S4" s="109"/>
    </row>
    <row r="5" spans="1:19" ht="36.75" customHeight="1">
      <c r="A5" s="103"/>
      <c r="B5" s="103"/>
      <c r="C5" s="103"/>
      <c r="D5" s="102" t="s">
        <v>24</v>
      </c>
      <c r="E5" s="102" t="s">
        <v>25</v>
      </c>
      <c r="F5" s="102" t="s">
        <v>26</v>
      </c>
      <c r="G5" s="102" t="s">
        <v>27</v>
      </c>
      <c r="H5" s="102" t="s">
        <v>28</v>
      </c>
      <c r="I5" s="108"/>
      <c r="J5" s="108"/>
      <c r="K5" s="109" t="s">
        <v>29</v>
      </c>
      <c r="L5" s="109"/>
      <c r="M5" s="109" t="s">
        <v>30</v>
      </c>
      <c r="N5" s="109"/>
      <c r="O5" s="109" t="s">
        <v>31</v>
      </c>
      <c r="P5" s="109"/>
      <c r="Q5" s="109" t="s">
        <v>0</v>
      </c>
      <c r="R5" s="109" t="s">
        <v>0</v>
      </c>
      <c r="S5" s="109" t="s">
        <v>0</v>
      </c>
    </row>
    <row r="6" spans="1:19" ht="71.25" customHeight="1">
      <c r="A6" s="104"/>
      <c r="B6" s="104"/>
      <c r="C6" s="104"/>
      <c r="D6" s="104"/>
      <c r="E6" s="104"/>
      <c r="F6" s="104"/>
      <c r="G6" s="104"/>
      <c r="H6" s="104"/>
      <c r="I6" s="15" t="s">
        <v>32</v>
      </c>
      <c r="J6" s="15" t="s">
        <v>33</v>
      </c>
      <c r="K6" s="3" t="s">
        <v>34</v>
      </c>
      <c r="L6" s="3" t="s">
        <v>35</v>
      </c>
      <c r="M6" s="3" t="s">
        <v>34</v>
      </c>
      <c r="N6" s="3" t="s">
        <v>35</v>
      </c>
      <c r="O6" s="3" t="s">
        <v>34</v>
      </c>
      <c r="P6" s="3" t="s">
        <v>35</v>
      </c>
      <c r="Q6" s="3" t="s">
        <v>36</v>
      </c>
      <c r="R6" s="3" t="s">
        <v>37</v>
      </c>
      <c r="S6" s="3" t="s">
        <v>38</v>
      </c>
    </row>
    <row r="7" spans="1:19" ht="20.100000000000001" customHeight="1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</row>
    <row r="8" spans="1:19" ht="61.15" customHeight="1">
      <c r="A8" s="81" t="s">
        <v>456</v>
      </c>
      <c r="B8" s="74" t="s">
        <v>58</v>
      </c>
      <c r="C8" s="74" t="s">
        <v>66</v>
      </c>
      <c r="D8" s="74" t="s">
        <v>62</v>
      </c>
      <c r="E8" s="74" t="s">
        <v>66</v>
      </c>
      <c r="F8" s="74" t="s">
        <v>0</v>
      </c>
      <c r="G8" s="4" t="s">
        <v>59</v>
      </c>
      <c r="H8" s="4" t="s">
        <v>0</v>
      </c>
      <c r="I8" s="4" t="s">
        <v>60</v>
      </c>
      <c r="J8" s="4" t="s">
        <v>61</v>
      </c>
      <c r="K8" s="5">
        <v>10</v>
      </c>
      <c r="L8" s="5">
        <v>0</v>
      </c>
      <c r="M8" s="5">
        <v>10</v>
      </c>
      <c r="N8" s="5">
        <v>0</v>
      </c>
      <c r="O8" s="5">
        <v>10</v>
      </c>
      <c r="P8" s="5">
        <v>0</v>
      </c>
      <c r="Q8" s="16" t="s">
        <v>284</v>
      </c>
      <c r="R8" s="16" t="s">
        <v>283</v>
      </c>
      <c r="S8" s="6" t="s">
        <v>282</v>
      </c>
    </row>
    <row r="9" spans="1:19" ht="63" customHeight="1">
      <c r="A9" s="81" t="s">
        <v>457</v>
      </c>
      <c r="B9" s="74" t="s">
        <v>58</v>
      </c>
      <c r="C9" s="74" t="s">
        <v>66</v>
      </c>
      <c r="D9" s="74" t="s">
        <v>63</v>
      </c>
      <c r="E9" s="74" t="s">
        <v>66</v>
      </c>
      <c r="F9" s="74" t="s">
        <v>0</v>
      </c>
      <c r="G9" s="4" t="s">
        <v>59</v>
      </c>
      <c r="H9" s="4" t="s">
        <v>0</v>
      </c>
      <c r="I9" s="4" t="s">
        <v>60</v>
      </c>
      <c r="J9" s="4" t="s">
        <v>61</v>
      </c>
      <c r="K9" s="5">
        <v>10</v>
      </c>
      <c r="L9" s="5">
        <v>0</v>
      </c>
      <c r="M9" s="5">
        <v>10</v>
      </c>
      <c r="N9" s="5">
        <v>0</v>
      </c>
      <c r="O9" s="5">
        <v>10</v>
      </c>
      <c r="P9" s="5">
        <v>0</v>
      </c>
      <c r="Q9" s="16" t="s">
        <v>284</v>
      </c>
      <c r="R9" s="16" t="s">
        <v>283</v>
      </c>
      <c r="S9" s="6" t="s">
        <v>282</v>
      </c>
    </row>
    <row r="10" spans="1:19" ht="61.9" customHeight="1">
      <c r="A10" s="81" t="s">
        <v>458</v>
      </c>
      <c r="B10" s="74" t="s">
        <v>58</v>
      </c>
      <c r="C10" s="74" t="s">
        <v>66</v>
      </c>
      <c r="D10" s="74" t="s">
        <v>64</v>
      </c>
      <c r="E10" s="74" t="s">
        <v>66</v>
      </c>
      <c r="F10" s="74" t="s">
        <v>0</v>
      </c>
      <c r="G10" s="4" t="s">
        <v>59</v>
      </c>
      <c r="H10" s="4" t="s">
        <v>0</v>
      </c>
      <c r="I10" s="4" t="s">
        <v>60</v>
      </c>
      <c r="J10" s="4" t="s">
        <v>61</v>
      </c>
      <c r="K10" s="5">
        <v>10</v>
      </c>
      <c r="L10" s="5">
        <v>0</v>
      </c>
      <c r="M10" s="5">
        <v>10</v>
      </c>
      <c r="N10" s="5">
        <v>0</v>
      </c>
      <c r="O10" s="5">
        <v>10</v>
      </c>
      <c r="P10" s="5">
        <v>0</v>
      </c>
      <c r="Q10" s="16" t="s">
        <v>284</v>
      </c>
      <c r="R10" s="16" t="s">
        <v>283</v>
      </c>
      <c r="S10" s="6" t="s">
        <v>282</v>
      </c>
    </row>
    <row r="11" spans="1:19" ht="63.6" customHeight="1">
      <c r="A11" s="81" t="s">
        <v>459</v>
      </c>
      <c r="B11" s="74" t="s">
        <v>58</v>
      </c>
      <c r="C11" s="74" t="s">
        <v>66</v>
      </c>
      <c r="D11" s="74" t="s">
        <v>285</v>
      </c>
      <c r="E11" s="74" t="s">
        <v>66</v>
      </c>
      <c r="F11" s="74" t="s">
        <v>0</v>
      </c>
      <c r="G11" s="4" t="s">
        <v>59</v>
      </c>
      <c r="H11" s="4" t="s">
        <v>0</v>
      </c>
      <c r="I11" s="4" t="s">
        <v>60</v>
      </c>
      <c r="J11" s="4" t="s">
        <v>61</v>
      </c>
      <c r="K11" s="5">
        <v>10</v>
      </c>
      <c r="L11" s="5">
        <v>0</v>
      </c>
      <c r="M11" s="5">
        <v>10</v>
      </c>
      <c r="N11" s="5">
        <v>0</v>
      </c>
      <c r="O11" s="5">
        <v>10</v>
      </c>
      <c r="P11" s="5">
        <v>0</v>
      </c>
      <c r="Q11" s="16" t="s">
        <v>284</v>
      </c>
      <c r="R11" s="16" t="s">
        <v>283</v>
      </c>
      <c r="S11" s="6" t="s">
        <v>282</v>
      </c>
    </row>
    <row r="12" spans="1:19" ht="65.45" customHeight="1">
      <c r="A12" s="81" t="s">
        <v>460</v>
      </c>
      <c r="B12" s="74" t="s">
        <v>58</v>
      </c>
      <c r="C12" s="74" t="s">
        <v>66</v>
      </c>
      <c r="D12" s="74" t="s">
        <v>286</v>
      </c>
      <c r="E12" s="74" t="s">
        <v>66</v>
      </c>
      <c r="F12" s="74" t="s">
        <v>0</v>
      </c>
      <c r="G12" s="4" t="s">
        <v>59</v>
      </c>
      <c r="H12" s="4" t="s">
        <v>0</v>
      </c>
      <c r="I12" s="4" t="s">
        <v>60</v>
      </c>
      <c r="J12" s="4" t="s">
        <v>61</v>
      </c>
      <c r="K12" s="5">
        <v>10</v>
      </c>
      <c r="L12" s="5">
        <v>0</v>
      </c>
      <c r="M12" s="5">
        <v>10</v>
      </c>
      <c r="N12" s="5">
        <v>0</v>
      </c>
      <c r="O12" s="5">
        <v>10</v>
      </c>
      <c r="P12" s="5">
        <v>0</v>
      </c>
      <c r="Q12" s="16" t="s">
        <v>284</v>
      </c>
      <c r="R12" s="16" t="s">
        <v>283</v>
      </c>
      <c r="S12" s="6" t="s">
        <v>282</v>
      </c>
    </row>
    <row r="13" spans="1:19" ht="66" customHeight="1">
      <c r="A13" s="81" t="s">
        <v>461</v>
      </c>
      <c r="B13" s="74" t="s">
        <v>58</v>
      </c>
      <c r="C13" s="74" t="s">
        <v>66</v>
      </c>
      <c r="D13" s="74" t="s">
        <v>287</v>
      </c>
      <c r="E13" s="74" t="s">
        <v>66</v>
      </c>
      <c r="F13" s="74" t="s">
        <v>0</v>
      </c>
      <c r="G13" s="4" t="s">
        <v>59</v>
      </c>
      <c r="H13" s="4" t="s">
        <v>0</v>
      </c>
      <c r="I13" s="4" t="s">
        <v>60</v>
      </c>
      <c r="J13" s="4" t="s">
        <v>61</v>
      </c>
      <c r="K13" s="5">
        <v>10</v>
      </c>
      <c r="L13" s="5">
        <v>0</v>
      </c>
      <c r="M13" s="5">
        <v>10</v>
      </c>
      <c r="N13" s="5">
        <v>0</v>
      </c>
      <c r="O13" s="5">
        <v>10</v>
      </c>
      <c r="P13" s="5">
        <v>0</v>
      </c>
      <c r="Q13" s="16" t="s">
        <v>284</v>
      </c>
      <c r="R13" s="16" t="s">
        <v>283</v>
      </c>
      <c r="S13" s="6" t="s">
        <v>282</v>
      </c>
    </row>
    <row r="14" spans="1:19" ht="73.900000000000006" customHeight="1">
      <c r="A14" s="81" t="s">
        <v>462</v>
      </c>
      <c r="B14" s="74" t="s">
        <v>58</v>
      </c>
      <c r="C14" s="74" t="s">
        <v>450</v>
      </c>
      <c r="D14" s="74" t="s">
        <v>62</v>
      </c>
      <c r="E14" s="74" t="s">
        <v>450</v>
      </c>
      <c r="F14" s="74"/>
      <c r="G14" s="4" t="s">
        <v>59</v>
      </c>
      <c r="H14" s="4" t="s">
        <v>0</v>
      </c>
      <c r="I14" s="4" t="s">
        <v>60</v>
      </c>
      <c r="J14" s="4" t="s">
        <v>61</v>
      </c>
      <c r="K14" s="5">
        <v>5</v>
      </c>
      <c r="L14" s="5">
        <v>0</v>
      </c>
      <c r="M14" s="5">
        <v>5</v>
      </c>
      <c r="N14" s="5">
        <v>0</v>
      </c>
      <c r="O14" s="5">
        <v>5</v>
      </c>
      <c r="P14" s="5">
        <v>0</v>
      </c>
      <c r="Q14" s="16" t="s">
        <v>284</v>
      </c>
      <c r="R14" s="16" t="s">
        <v>283</v>
      </c>
      <c r="S14" s="6" t="s">
        <v>282</v>
      </c>
    </row>
    <row r="15" spans="1:19" ht="75" customHeight="1">
      <c r="A15" s="81" t="s">
        <v>463</v>
      </c>
      <c r="B15" s="74" t="s">
        <v>58</v>
      </c>
      <c r="C15" s="74" t="s">
        <v>450</v>
      </c>
      <c r="D15" s="74" t="s">
        <v>63</v>
      </c>
      <c r="E15" s="74" t="s">
        <v>450</v>
      </c>
      <c r="F15" s="74" t="s">
        <v>0</v>
      </c>
      <c r="G15" s="4" t="s">
        <v>59</v>
      </c>
      <c r="H15" s="4" t="s">
        <v>0</v>
      </c>
      <c r="I15" s="4" t="s">
        <v>60</v>
      </c>
      <c r="J15" s="4" t="s">
        <v>61</v>
      </c>
      <c r="K15" s="5">
        <v>5</v>
      </c>
      <c r="L15" s="5">
        <v>0</v>
      </c>
      <c r="M15" s="5">
        <v>5</v>
      </c>
      <c r="N15" s="5">
        <v>0</v>
      </c>
      <c r="O15" s="5">
        <v>5</v>
      </c>
      <c r="P15" s="5">
        <v>0</v>
      </c>
      <c r="Q15" s="16" t="s">
        <v>284</v>
      </c>
      <c r="R15" s="16" t="s">
        <v>283</v>
      </c>
      <c r="S15" s="6" t="s">
        <v>282</v>
      </c>
    </row>
    <row r="16" spans="1:19" ht="73.900000000000006" customHeight="1">
      <c r="A16" s="81" t="s">
        <v>464</v>
      </c>
      <c r="B16" s="74" t="s">
        <v>58</v>
      </c>
      <c r="C16" s="74" t="s">
        <v>450</v>
      </c>
      <c r="D16" s="74" t="s">
        <v>64</v>
      </c>
      <c r="E16" s="74" t="s">
        <v>450</v>
      </c>
      <c r="F16" s="74" t="s">
        <v>0</v>
      </c>
      <c r="G16" s="4" t="s">
        <v>59</v>
      </c>
      <c r="H16" s="4" t="s">
        <v>0</v>
      </c>
      <c r="I16" s="4" t="s">
        <v>60</v>
      </c>
      <c r="J16" s="4" t="s">
        <v>61</v>
      </c>
      <c r="K16" s="5">
        <v>5</v>
      </c>
      <c r="L16" s="5">
        <v>0</v>
      </c>
      <c r="M16" s="5">
        <v>5</v>
      </c>
      <c r="N16" s="5">
        <v>0</v>
      </c>
      <c r="O16" s="5">
        <v>5</v>
      </c>
      <c r="P16" s="5">
        <v>0</v>
      </c>
      <c r="Q16" s="16" t="s">
        <v>284</v>
      </c>
      <c r="R16" s="16" t="s">
        <v>283</v>
      </c>
      <c r="S16" s="6" t="s">
        <v>282</v>
      </c>
    </row>
    <row r="17" spans="1:19" ht="76.150000000000006" customHeight="1">
      <c r="A17" s="81" t="s">
        <v>465</v>
      </c>
      <c r="B17" s="74" t="s">
        <v>58</v>
      </c>
      <c r="C17" s="74" t="s">
        <v>450</v>
      </c>
      <c r="D17" s="74" t="s">
        <v>285</v>
      </c>
      <c r="E17" s="74" t="s">
        <v>450</v>
      </c>
      <c r="F17" s="74" t="s">
        <v>0</v>
      </c>
      <c r="G17" s="4" t="s">
        <v>59</v>
      </c>
      <c r="H17" s="4" t="s">
        <v>0</v>
      </c>
      <c r="I17" s="4" t="s">
        <v>60</v>
      </c>
      <c r="J17" s="4" t="s">
        <v>61</v>
      </c>
      <c r="K17" s="5">
        <v>5</v>
      </c>
      <c r="L17" s="5">
        <v>0</v>
      </c>
      <c r="M17" s="5">
        <v>5</v>
      </c>
      <c r="N17" s="5">
        <v>0</v>
      </c>
      <c r="O17" s="5">
        <v>5</v>
      </c>
      <c r="P17" s="5">
        <v>0</v>
      </c>
      <c r="Q17" s="16" t="s">
        <v>284</v>
      </c>
      <c r="R17" s="16" t="s">
        <v>283</v>
      </c>
      <c r="S17" s="6" t="s">
        <v>282</v>
      </c>
    </row>
    <row r="18" spans="1:19" ht="74.45" customHeight="1">
      <c r="A18" s="81" t="s">
        <v>466</v>
      </c>
      <c r="B18" s="74" t="s">
        <v>58</v>
      </c>
      <c r="C18" s="74" t="s">
        <v>450</v>
      </c>
      <c r="D18" s="74" t="s">
        <v>451</v>
      </c>
      <c r="E18" s="74" t="s">
        <v>450</v>
      </c>
      <c r="F18" s="74" t="s">
        <v>0</v>
      </c>
      <c r="G18" s="4" t="s">
        <v>59</v>
      </c>
      <c r="H18" s="4" t="s">
        <v>0</v>
      </c>
      <c r="I18" s="4" t="s">
        <v>60</v>
      </c>
      <c r="J18" s="4" t="s">
        <v>61</v>
      </c>
      <c r="K18" s="5">
        <v>5</v>
      </c>
      <c r="L18" s="5">
        <v>0</v>
      </c>
      <c r="M18" s="5">
        <v>5</v>
      </c>
      <c r="N18" s="5">
        <v>0</v>
      </c>
      <c r="O18" s="5">
        <v>5</v>
      </c>
      <c r="P18" s="5">
        <v>0</v>
      </c>
      <c r="Q18" s="16" t="s">
        <v>284</v>
      </c>
      <c r="R18" s="16" t="s">
        <v>283</v>
      </c>
      <c r="S18" s="6" t="s">
        <v>282</v>
      </c>
    </row>
    <row r="19" spans="1:19" ht="72.599999999999994" customHeight="1">
      <c r="A19" s="81" t="s">
        <v>467</v>
      </c>
      <c r="B19" s="74" t="s">
        <v>58</v>
      </c>
      <c r="C19" s="74" t="s">
        <v>450</v>
      </c>
      <c r="D19" s="74" t="s">
        <v>65</v>
      </c>
      <c r="E19" s="74" t="s">
        <v>450</v>
      </c>
      <c r="F19" s="74" t="s">
        <v>0</v>
      </c>
      <c r="G19" s="4" t="s">
        <v>59</v>
      </c>
      <c r="H19" s="4" t="s">
        <v>0</v>
      </c>
      <c r="I19" s="4" t="s">
        <v>60</v>
      </c>
      <c r="J19" s="4" t="s">
        <v>61</v>
      </c>
      <c r="K19" s="5">
        <v>5</v>
      </c>
      <c r="L19" s="5">
        <v>0</v>
      </c>
      <c r="M19" s="5">
        <v>5</v>
      </c>
      <c r="N19" s="5">
        <v>0</v>
      </c>
      <c r="O19" s="5">
        <v>5</v>
      </c>
      <c r="P19" s="5">
        <v>0</v>
      </c>
      <c r="Q19" s="16" t="s">
        <v>284</v>
      </c>
      <c r="R19" s="16" t="s">
        <v>283</v>
      </c>
      <c r="S19" s="6" t="s">
        <v>282</v>
      </c>
    </row>
    <row r="20" spans="1:19" ht="126" customHeight="1">
      <c r="A20" s="81" t="s">
        <v>468</v>
      </c>
      <c r="B20" s="74" t="s">
        <v>58</v>
      </c>
      <c r="C20" s="74" t="s">
        <v>67</v>
      </c>
      <c r="D20" s="74" t="s">
        <v>62</v>
      </c>
      <c r="E20" s="74" t="s">
        <v>67</v>
      </c>
      <c r="F20" s="74" t="s">
        <v>0</v>
      </c>
      <c r="G20" s="4" t="s">
        <v>59</v>
      </c>
      <c r="H20" s="4" t="s">
        <v>0</v>
      </c>
      <c r="I20" s="4" t="s">
        <v>60</v>
      </c>
      <c r="J20" s="4" t="s">
        <v>61</v>
      </c>
      <c r="K20" s="5">
        <v>3</v>
      </c>
      <c r="L20" s="5">
        <v>0</v>
      </c>
      <c r="M20" s="5">
        <v>3</v>
      </c>
      <c r="N20" s="5">
        <v>0</v>
      </c>
      <c r="O20" s="5">
        <v>3</v>
      </c>
      <c r="P20" s="5">
        <v>0</v>
      </c>
      <c r="Q20" s="16" t="s">
        <v>284</v>
      </c>
      <c r="R20" s="16" t="s">
        <v>283</v>
      </c>
      <c r="S20" s="6" t="s">
        <v>282</v>
      </c>
    </row>
    <row r="21" spans="1:19" ht="124.15" customHeight="1">
      <c r="A21" s="81" t="s">
        <v>469</v>
      </c>
      <c r="B21" s="74" t="s">
        <v>58</v>
      </c>
      <c r="C21" s="74" t="s">
        <v>67</v>
      </c>
      <c r="D21" s="74" t="s">
        <v>63</v>
      </c>
      <c r="E21" s="74" t="s">
        <v>67</v>
      </c>
      <c r="F21" s="74" t="s">
        <v>0</v>
      </c>
      <c r="G21" s="4" t="s">
        <v>59</v>
      </c>
      <c r="H21" s="4" t="s">
        <v>0</v>
      </c>
      <c r="I21" s="4" t="s">
        <v>60</v>
      </c>
      <c r="J21" s="4" t="s">
        <v>61</v>
      </c>
      <c r="K21" s="5">
        <v>3</v>
      </c>
      <c r="L21" s="5">
        <v>0</v>
      </c>
      <c r="M21" s="5">
        <v>3</v>
      </c>
      <c r="N21" s="5">
        <v>0</v>
      </c>
      <c r="O21" s="5">
        <v>3</v>
      </c>
      <c r="P21" s="5">
        <v>0</v>
      </c>
      <c r="Q21" s="16" t="s">
        <v>284</v>
      </c>
      <c r="R21" s="16" t="s">
        <v>283</v>
      </c>
      <c r="S21" s="6" t="s">
        <v>282</v>
      </c>
    </row>
    <row r="22" spans="1:19" ht="124.9" customHeight="1">
      <c r="A22" s="81" t="s">
        <v>470</v>
      </c>
      <c r="B22" s="74" t="s">
        <v>58</v>
      </c>
      <c r="C22" s="74" t="s">
        <v>67</v>
      </c>
      <c r="D22" s="74" t="s">
        <v>64</v>
      </c>
      <c r="E22" s="74" t="s">
        <v>67</v>
      </c>
      <c r="F22" s="87"/>
      <c r="G22" s="4" t="s">
        <v>59</v>
      </c>
      <c r="H22" s="4" t="s">
        <v>0</v>
      </c>
      <c r="I22" s="4" t="s">
        <v>60</v>
      </c>
      <c r="J22" s="4" t="s">
        <v>61</v>
      </c>
      <c r="K22" s="5">
        <v>3</v>
      </c>
      <c r="L22" s="5">
        <v>0</v>
      </c>
      <c r="M22" s="5">
        <v>3</v>
      </c>
      <c r="N22" s="5">
        <v>0</v>
      </c>
      <c r="O22" s="5">
        <v>3</v>
      </c>
      <c r="P22" s="5">
        <v>0</v>
      </c>
      <c r="Q22" s="16" t="s">
        <v>284</v>
      </c>
      <c r="R22" s="16" t="s">
        <v>283</v>
      </c>
      <c r="S22" s="6" t="s">
        <v>282</v>
      </c>
    </row>
    <row r="23" spans="1:19" ht="129" customHeight="1">
      <c r="A23" s="81" t="s">
        <v>471</v>
      </c>
      <c r="B23" s="74" t="s">
        <v>58</v>
      </c>
      <c r="C23" s="74" t="s">
        <v>67</v>
      </c>
      <c r="D23" s="74" t="s">
        <v>285</v>
      </c>
      <c r="E23" s="74" t="s">
        <v>67</v>
      </c>
      <c r="F23" s="74" t="s">
        <v>0</v>
      </c>
      <c r="G23" s="4" t="s">
        <v>59</v>
      </c>
      <c r="H23" s="4" t="s">
        <v>0</v>
      </c>
      <c r="I23" s="4" t="s">
        <v>60</v>
      </c>
      <c r="J23" s="4" t="s">
        <v>61</v>
      </c>
      <c r="K23" s="5">
        <v>3</v>
      </c>
      <c r="L23" s="5">
        <v>0</v>
      </c>
      <c r="M23" s="5">
        <v>3</v>
      </c>
      <c r="N23" s="5">
        <v>0</v>
      </c>
      <c r="O23" s="5">
        <v>3</v>
      </c>
      <c r="P23" s="5">
        <v>0</v>
      </c>
      <c r="Q23" s="16" t="s">
        <v>284</v>
      </c>
      <c r="R23" s="16" t="s">
        <v>283</v>
      </c>
      <c r="S23" s="6" t="s">
        <v>282</v>
      </c>
    </row>
    <row r="24" spans="1:19" ht="125.45" customHeight="1">
      <c r="A24" s="81" t="s">
        <v>472</v>
      </c>
      <c r="B24" s="74" t="s">
        <v>58</v>
      </c>
      <c r="C24" s="74" t="s">
        <v>67</v>
      </c>
      <c r="D24" s="74" t="s">
        <v>451</v>
      </c>
      <c r="E24" s="74" t="s">
        <v>67</v>
      </c>
      <c r="F24" s="74" t="s">
        <v>0</v>
      </c>
      <c r="G24" s="4" t="s">
        <v>59</v>
      </c>
      <c r="H24" s="4" t="s">
        <v>0</v>
      </c>
      <c r="I24" s="4" t="s">
        <v>60</v>
      </c>
      <c r="J24" s="4" t="s">
        <v>61</v>
      </c>
      <c r="K24" s="5">
        <v>3</v>
      </c>
      <c r="L24" s="5">
        <v>0</v>
      </c>
      <c r="M24" s="5">
        <v>3</v>
      </c>
      <c r="N24" s="5">
        <v>0</v>
      </c>
      <c r="O24" s="5">
        <v>3</v>
      </c>
      <c r="P24" s="5">
        <v>0</v>
      </c>
      <c r="Q24" s="16" t="s">
        <v>284</v>
      </c>
      <c r="R24" s="16" t="s">
        <v>283</v>
      </c>
      <c r="S24" s="6" t="s">
        <v>282</v>
      </c>
    </row>
    <row r="25" spans="1:19" ht="127.15" customHeight="1">
      <c r="A25" s="81" t="s">
        <v>473</v>
      </c>
      <c r="B25" s="74" t="s">
        <v>58</v>
      </c>
      <c r="C25" s="74" t="s">
        <v>67</v>
      </c>
      <c r="D25" s="74" t="s">
        <v>65</v>
      </c>
      <c r="E25" s="74" t="s">
        <v>67</v>
      </c>
      <c r="F25" s="74" t="s">
        <v>453</v>
      </c>
      <c r="G25" s="4" t="s">
        <v>59</v>
      </c>
      <c r="H25" s="4" t="s">
        <v>0</v>
      </c>
      <c r="I25" s="4" t="s">
        <v>60</v>
      </c>
      <c r="J25" s="4" t="s">
        <v>61</v>
      </c>
      <c r="K25" s="5">
        <v>3</v>
      </c>
      <c r="L25" s="5">
        <v>0</v>
      </c>
      <c r="M25" s="5">
        <v>3</v>
      </c>
      <c r="N25" s="5">
        <v>0</v>
      </c>
      <c r="O25" s="5">
        <v>3</v>
      </c>
      <c r="P25" s="5">
        <v>0</v>
      </c>
      <c r="Q25" s="16" t="s">
        <v>284</v>
      </c>
      <c r="R25" s="16" t="s">
        <v>283</v>
      </c>
      <c r="S25" s="6" t="s">
        <v>282</v>
      </c>
    </row>
    <row r="26" spans="1:19" ht="43.15" customHeight="1">
      <c r="A26" s="81" t="s">
        <v>474</v>
      </c>
      <c r="B26" s="74" t="s">
        <v>58</v>
      </c>
      <c r="C26" s="74" t="s">
        <v>68</v>
      </c>
      <c r="D26" s="74" t="s">
        <v>62</v>
      </c>
      <c r="E26" s="74" t="s">
        <v>68</v>
      </c>
      <c r="F26" s="74" t="s">
        <v>0</v>
      </c>
      <c r="G26" s="4" t="s">
        <v>59</v>
      </c>
      <c r="H26" s="4" t="s">
        <v>0</v>
      </c>
      <c r="I26" s="4" t="s">
        <v>60</v>
      </c>
      <c r="J26" s="4" t="s">
        <v>61</v>
      </c>
      <c r="K26" s="5">
        <v>10</v>
      </c>
      <c r="L26" s="5">
        <v>0</v>
      </c>
      <c r="M26" s="5">
        <v>10</v>
      </c>
      <c r="N26" s="5">
        <v>0</v>
      </c>
      <c r="O26" s="5">
        <v>10</v>
      </c>
      <c r="P26" s="5">
        <v>0</v>
      </c>
      <c r="Q26" s="16" t="s">
        <v>284</v>
      </c>
      <c r="R26" s="16" t="s">
        <v>283</v>
      </c>
      <c r="S26" s="6" t="s">
        <v>282</v>
      </c>
    </row>
    <row r="27" spans="1:19" ht="36" customHeight="1">
      <c r="A27" s="81" t="s">
        <v>475</v>
      </c>
      <c r="B27" s="74" t="s">
        <v>58</v>
      </c>
      <c r="C27" s="74" t="s">
        <v>68</v>
      </c>
      <c r="D27" s="74" t="s">
        <v>63</v>
      </c>
      <c r="E27" s="74" t="s">
        <v>68</v>
      </c>
      <c r="F27" s="74" t="s">
        <v>0</v>
      </c>
      <c r="G27" s="4" t="s">
        <v>59</v>
      </c>
      <c r="H27" s="4" t="s">
        <v>0</v>
      </c>
      <c r="I27" s="4" t="s">
        <v>60</v>
      </c>
      <c r="J27" s="4" t="s">
        <v>61</v>
      </c>
      <c r="K27" s="5">
        <v>10</v>
      </c>
      <c r="L27" s="5">
        <v>0</v>
      </c>
      <c r="M27" s="5">
        <v>10</v>
      </c>
      <c r="N27" s="5">
        <v>0</v>
      </c>
      <c r="O27" s="5">
        <v>10</v>
      </c>
      <c r="P27" s="5">
        <v>0</v>
      </c>
      <c r="Q27" s="16" t="s">
        <v>284</v>
      </c>
      <c r="R27" s="16" t="s">
        <v>283</v>
      </c>
      <c r="S27" s="6" t="s">
        <v>282</v>
      </c>
    </row>
    <row r="28" spans="1:19" ht="38.450000000000003" customHeight="1">
      <c r="A28" s="81" t="s">
        <v>476</v>
      </c>
      <c r="B28" s="74" t="s">
        <v>58</v>
      </c>
      <c r="C28" s="74" t="s">
        <v>68</v>
      </c>
      <c r="D28" s="74" t="s">
        <v>64</v>
      </c>
      <c r="E28" s="74" t="s">
        <v>68</v>
      </c>
      <c r="F28" s="74" t="s">
        <v>0</v>
      </c>
      <c r="G28" s="4" t="s">
        <v>59</v>
      </c>
      <c r="H28" s="4" t="s">
        <v>0</v>
      </c>
      <c r="I28" s="4" t="s">
        <v>60</v>
      </c>
      <c r="J28" s="4" t="s">
        <v>61</v>
      </c>
      <c r="K28" s="5">
        <v>10</v>
      </c>
      <c r="L28" s="5">
        <v>0</v>
      </c>
      <c r="M28" s="5">
        <v>10</v>
      </c>
      <c r="N28" s="5">
        <v>0</v>
      </c>
      <c r="O28" s="5">
        <v>10</v>
      </c>
      <c r="P28" s="5">
        <v>0</v>
      </c>
      <c r="Q28" s="16" t="s">
        <v>284</v>
      </c>
      <c r="R28" s="16" t="s">
        <v>283</v>
      </c>
      <c r="S28" s="6" t="s">
        <v>282</v>
      </c>
    </row>
    <row r="29" spans="1:19" ht="37.9" customHeight="1">
      <c r="A29" s="81" t="s">
        <v>477</v>
      </c>
      <c r="B29" s="74" t="s">
        <v>58</v>
      </c>
      <c r="C29" s="74" t="s">
        <v>68</v>
      </c>
      <c r="D29" s="74" t="s">
        <v>285</v>
      </c>
      <c r="E29" s="74" t="s">
        <v>68</v>
      </c>
      <c r="F29" s="74" t="s">
        <v>0</v>
      </c>
      <c r="G29" s="4" t="s">
        <v>59</v>
      </c>
      <c r="H29" s="4" t="s">
        <v>0</v>
      </c>
      <c r="I29" s="4" t="s">
        <v>60</v>
      </c>
      <c r="J29" s="4" t="s">
        <v>61</v>
      </c>
      <c r="K29" s="5">
        <v>10</v>
      </c>
      <c r="L29" s="5">
        <v>0</v>
      </c>
      <c r="M29" s="5">
        <v>10</v>
      </c>
      <c r="N29" s="5">
        <v>0</v>
      </c>
      <c r="O29" s="5">
        <v>10</v>
      </c>
      <c r="P29" s="5">
        <v>0</v>
      </c>
      <c r="Q29" s="16" t="s">
        <v>284</v>
      </c>
      <c r="R29" s="16" t="s">
        <v>283</v>
      </c>
      <c r="S29" s="6" t="s">
        <v>282</v>
      </c>
    </row>
    <row r="30" spans="1:19" ht="34.9" customHeight="1">
      <c r="A30" s="81" t="s">
        <v>478</v>
      </c>
      <c r="B30" s="74" t="s">
        <v>58</v>
      </c>
      <c r="C30" s="74" t="s">
        <v>68</v>
      </c>
      <c r="D30" s="74" t="s">
        <v>451</v>
      </c>
      <c r="E30" s="74" t="s">
        <v>68</v>
      </c>
      <c r="F30" s="74"/>
      <c r="G30" s="4" t="s">
        <v>59</v>
      </c>
      <c r="H30" s="4"/>
      <c r="I30" s="4" t="s">
        <v>60</v>
      </c>
      <c r="J30" s="4" t="s">
        <v>61</v>
      </c>
      <c r="K30" s="5">
        <v>10</v>
      </c>
      <c r="L30" s="5">
        <v>0</v>
      </c>
      <c r="M30" s="5">
        <v>10</v>
      </c>
      <c r="N30" s="5">
        <v>0</v>
      </c>
      <c r="O30" s="5">
        <v>10</v>
      </c>
      <c r="P30" s="5">
        <v>0</v>
      </c>
      <c r="Q30" s="16" t="s">
        <v>284</v>
      </c>
      <c r="R30" s="16" t="s">
        <v>283</v>
      </c>
      <c r="S30" s="6" t="s">
        <v>282</v>
      </c>
    </row>
    <row r="31" spans="1:19" ht="32.450000000000003" customHeight="1">
      <c r="A31" s="81" t="s">
        <v>479</v>
      </c>
      <c r="B31" s="76" t="s">
        <v>58</v>
      </c>
      <c r="C31" s="76" t="s">
        <v>68</v>
      </c>
      <c r="D31" s="76" t="s">
        <v>65</v>
      </c>
      <c r="E31" s="76" t="s">
        <v>68</v>
      </c>
      <c r="F31" s="76"/>
      <c r="G31" s="20" t="s">
        <v>59</v>
      </c>
      <c r="H31" s="20"/>
      <c r="I31" s="4" t="s">
        <v>60</v>
      </c>
      <c r="J31" s="4" t="s">
        <v>61</v>
      </c>
      <c r="K31" s="21">
        <v>10</v>
      </c>
      <c r="L31" s="5">
        <v>0</v>
      </c>
      <c r="M31" s="21">
        <v>10</v>
      </c>
      <c r="N31" s="5">
        <v>0</v>
      </c>
      <c r="O31" s="21">
        <v>10</v>
      </c>
      <c r="P31" s="5">
        <v>0</v>
      </c>
      <c r="Q31" s="16" t="s">
        <v>284</v>
      </c>
      <c r="R31" s="16" t="s">
        <v>283</v>
      </c>
      <c r="S31" s="6" t="s">
        <v>282</v>
      </c>
    </row>
    <row r="32" spans="1:19" ht="105.6" customHeight="1">
      <c r="A32" s="81" t="s">
        <v>480</v>
      </c>
      <c r="B32" s="50" t="s">
        <v>58</v>
      </c>
      <c r="C32" s="84" t="s">
        <v>452</v>
      </c>
      <c r="D32" s="50" t="s">
        <v>62</v>
      </c>
      <c r="E32" s="84" t="s">
        <v>452</v>
      </c>
      <c r="F32" s="79"/>
      <c r="G32" s="20" t="s">
        <v>59</v>
      </c>
      <c r="H32" s="22"/>
      <c r="I32" s="4" t="s">
        <v>60</v>
      </c>
      <c r="J32" s="4" t="s">
        <v>61</v>
      </c>
      <c r="K32" s="21">
        <v>12</v>
      </c>
      <c r="L32" s="5">
        <v>0</v>
      </c>
      <c r="M32" s="21">
        <v>12</v>
      </c>
      <c r="N32" s="5">
        <v>0</v>
      </c>
      <c r="O32" s="21">
        <v>12</v>
      </c>
      <c r="P32" s="5">
        <v>0</v>
      </c>
      <c r="Q32" s="16" t="s">
        <v>284</v>
      </c>
      <c r="R32" s="16" t="s">
        <v>283</v>
      </c>
      <c r="S32" s="6" t="s">
        <v>282</v>
      </c>
    </row>
    <row r="33" spans="1:19" ht="105" customHeight="1">
      <c r="A33" s="81" t="s">
        <v>481</v>
      </c>
      <c r="B33" s="50" t="s">
        <v>58</v>
      </c>
      <c r="C33" s="84" t="s">
        <v>452</v>
      </c>
      <c r="D33" s="50" t="s">
        <v>63</v>
      </c>
      <c r="E33" s="84" t="s">
        <v>452</v>
      </c>
      <c r="F33" s="79"/>
      <c r="G33" s="20" t="s">
        <v>59</v>
      </c>
      <c r="H33" s="22"/>
      <c r="I33" s="4" t="s">
        <v>60</v>
      </c>
      <c r="J33" s="4" t="s">
        <v>61</v>
      </c>
      <c r="K33" s="21">
        <v>12</v>
      </c>
      <c r="L33" s="5">
        <v>0</v>
      </c>
      <c r="M33" s="21">
        <v>12</v>
      </c>
      <c r="N33" s="5">
        <v>0</v>
      </c>
      <c r="O33" s="21">
        <v>12</v>
      </c>
      <c r="P33" s="5">
        <v>0</v>
      </c>
      <c r="Q33" s="16" t="s">
        <v>284</v>
      </c>
      <c r="R33" s="16" t="s">
        <v>283</v>
      </c>
      <c r="S33" s="6" t="s">
        <v>282</v>
      </c>
    </row>
    <row r="34" spans="1:19" ht="157.5">
      <c r="A34" s="81" t="s">
        <v>482</v>
      </c>
      <c r="B34" s="50" t="s">
        <v>58</v>
      </c>
      <c r="C34" s="84" t="s">
        <v>452</v>
      </c>
      <c r="D34" s="50" t="s">
        <v>64</v>
      </c>
      <c r="E34" s="84" t="s">
        <v>452</v>
      </c>
      <c r="F34" s="79"/>
      <c r="G34" s="20" t="s">
        <v>59</v>
      </c>
      <c r="H34" s="22"/>
      <c r="I34" s="4" t="s">
        <v>60</v>
      </c>
      <c r="J34" s="4" t="s">
        <v>61</v>
      </c>
      <c r="K34" s="21">
        <v>12</v>
      </c>
      <c r="L34" s="5">
        <v>0</v>
      </c>
      <c r="M34" s="21">
        <v>12</v>
      </c>
      <c r="N34" s="5">
        <v>0</v>
      </c>
      <c r="O34" s="21">
        <v>12</v>
      </c>
      <c r="P34" s="5">
        <v>0</v>
      </c>
      <c r="Q34" s="16" t="s">
        <v>284</v>
      </c>
      <c r="R34" s="16" t="s">
        <v>283</v>
      </c>
      <c r="S34" s="6" t="s">
        <v>282</v>
      </c>
    </row>
    <row r="35" spans="1:19" ht="157.5">
      <c r="A35" s="81" t="s">
        <v>483</v>
      </c>
      <c r="B35" s="50" t="s">
        <v>58</v>
      </c>
      <c r="C35" s="84" t="s">
        <v>452</v>
      </c>
      <c r="D35" s="50" t="s">
        <v>285</v>
      </c>
      <c r="E35" s="84" t="s">
        <v>452</v>
      </c>
      <c r="F35" s="79"/>
      <c r="G35" s="20" t="s">
        <v>59</v>
      </c>
      <c r="H35" s="22"/>
      <c r="I35" s="4" t="s">
        <v>60</v>
      </c>
      <c r="J35" s="4" t="s">
        <v>61</v>
      </c>
      <c r="K35" s="21">
        <v>12</v>
      </c>
      <c r="L35" s="5">
        <v>0</v>
      </c>
      <c r="M35" s="21">
        <v>12</v>
      </c>
      <c r="N35" s="5">
        <v>0</v>
      </c>
      <c r="O35" s="21">
        <v>12</v>
      </c>
      <c r="P35" s="5">
        <v>0</v>
      </c>
      <c r="Q35" s="16" t="s">
        <v>284</v>
      </c>
      <c r="R35" s="16" t="s">
        <v>283</v>
      </c>
      <c r="S35" s="6" t="s">
        <v>282</v>
      </c>
    </row>
    <row r="36" spans="1:19" ht="157.5">
      <c r="A36" s="81" t="s">
        <v>484</v>
      </c>
      <c r="B36" s="50" t="s">
        <v>58</v>
      </c>
      <c r="C36" s="84" t="s">
        <v>452</v>
      </c>
      <c r="D36" s="50" t="s">
        <v>451</v>
      </c>
      <c r="E36" s="84" t="s">
        <v>452</v>
      </c>
      <c r="F36" s="79"/>
      <c r="G36" s="20" t="s">
        <v>59</v>
      </c>
      <c r="H36" s="22"/>
      <c r="I36" s="4" t="s">
        <v>60</v>
      </c>
      <c r="J36" s="4" t="s">
        <v>61</v>
      </c>
      <c r="K36" s="21">
        <v>12</v>
      </c>
      <c r="L36" s="5">
        <v>0</v>
      </c>
      <c r="M36" s="21">
        <v>12</v>
      </c>
      <c r="N36" s="5">
        <v>0</v>
      </c>
      <c r="O36" s="21">
        <v>12</v>
      </c>
      <c r="P36" s="5">
        <v>0</v>
      </c>
      <c r="Q36" s="16" t="s">
        <v>284</v>
      </c>
      <c r="R36" s="16" t="s">
        <v>283</v>
      </c>
      <c r="S36" s="6" t="s">
        <v>282</v>
      </c>
    </row>
    <row r="37" spans="1:19" ht="158.25" thickBot="1">
      <c r="A37" s="90" t="s">
        <v>485</v>
      </c>
      <c r="B37" s="85" t="s">
        <v>58</v>
      </c>
      <c r="C37" s="86" t="s">
        <v>452</v>
      </c>
      <c r="D37" s="85" t="s">
        <v>65</v>
      </c>
      <c r="E37" s="86" t="s">
        <v>452</v>
      </c>
      <c r="F37" s="88"/>
      <c r="G37" s="39" t="s">
        <v>59</v>
      </c>
      <c r="H37" s="38"/>
      <c r="I37" s="20" t="s">
        <v>60</v>
      </c>
      <c r="J37" s="40" t="s">
        <v>61</v>
      </c>
      <c r="K37" s="41">
        <v>12</v>
      </c>
      <c r="L37" s="21">
        <v>0</v>
      </c>
      <c r="M37" s="41">
        <v>12</v>
      </c>
      <c r="N37" s="21">
        <v>0</v>
      </c>
      <c r="O37" s="41">
        <v>12</v>
      </c>
      <c r="P37" s="21">
        <v>0</v>
      </c>
      <c r="Q37" s="42" t="s">
        <v>284</v>
      </c>
      <c r="R37" s="42" t="s">
        <v>283</v>
      </c>
      <c r="S37" s="43" t="s">
        <v>282</v>
      </c>
    </row>
    <row r="38" spans="1:19" ht="409.15" customHeight="1">
      <c r="A38" s="91" t="s">
        <v>566</v>
      </c>
      <c r="B38" s="44" t="s">
        <v>567</v>
      </c>
      <c r="C38" s="44" t="s">
        <v>570</v>
      </c>
      <c r="D38" s="44" t="s">
        <v>571</v>
      </c>
      <c r="E38" s="44" t="s">
        <v>570</v>
      </c>
      <c r="F38" s="89"/>
      <c r="G38" s="46" t="s">
        <v>59</v>
      </c>
      <c r="H38" s="45"/>
      <c r="I38" s="46" t="s">
        <v>60</v>
      </c>
      <c r="J38" s="46" t="s">
        <v>572</v>
      </c>
      <c r="K38" s="47">
        <v>63</v>
      </c>
      <c r="L38" s="47">
        <v>0</v>
      </c>
      <c r="M38" s="47">
        <f>K38</f>
        <v>63</v>
      </c>
      <c r="N38" s="47">
        <v>0</v>
      </c>
      <c r="O38" s="47">
        <f>K38</f>
        <v>63</v>
      </c>
      <c r="P38" s="47">
        <v>0</v>
      </c>
      <c r="Q38" s="48" t="s">
        <v>284</v>
      </c>
      <c r="R38" s="48" t="s">
        <v>283</v>
      </c>
      <c r="S38" s="49" t="s">
        <v>282</v>
      </c>
    </row>
    <row r="39" spans="1:19">
      <c r="A39" s="56"/>
      <c r="B39" s="56"/>
      <c r="C39" s="56"/>
      <c r="D39" s="56"/>
      <c r="E39" s="56"/>
      <c r="F39" s="56"/>
    </row>
    <row r="40" spans="1:19">
      <c r="A40" s="56"/>
      <c r="B40" s="56"/>
      <c r="C40" s="56"/>
      <c r="D40" s="56"/>
      <c r="E40" s="56"/>
      <c r="F40" s="56"/>
    </row>
    <row r="41" spans="1:19">
      <c r="A41" s="56"/>
      <c r="B41" s="56"/>
      <c r="C41" s="56"/>
      <c r="D41" s="56"/>
      <c r="E41" s="56"/>
      <c r="F41" s="56"/>
    </row>
    <row r="42" spans="1:19">
      <c r="A42" s="56"/>
      <c r="B42" s="56"/>
      <c r="C42" s="56"/>
      <c r="D42" s="56"/>
      <c r="E42" s="56"/>
      <c r="F42" s="56"/>
    </row>
    <row r="43" spans="1:19">
      <c r="A43" s="56"/>
      <c r="B43" s="56"/>
      <c r="C43" s="56"/>
      <c r="D43" s="56"/>
      <c r="E43" s="56"/>
      <c r="F43" s="56"/>
    </row>
    <row r="44" spans="1:19">
      <c r="A44" s="56"/>
      <c r="B44" s="56"/>
      <c r="C44" s="56"/>
      <c r="D44" s="56"/>
      <c r="E44" s="56"/>
      <c r="F44" s="56"/>
    </row>
    <row r="45" spans="1:19">
      <c r="A45" s="56"/>
      <c r="B45" s="56"/>
      <c r="C45" s="56"/>
      <c r="D45" s="56"/>
      <c r="E45" s="56"/>
      <c r="F45" s="56"/>
    </row>
    <row r="46" spans="1:19">
      <c r="A46" s="56"/>
      <c r="B46" s="56"/>
      <c r="C46" s="56"/>
      <c r="D46" s="56"/>
      <c r="E46" s="56"/>
      <c r="F46" s="56"/>
    </row>
    <row r="47" spans="1:19">
      <c r="A47" s="56"/>
      <c r="B47" s="56"/>
      <c r="C47" s="56"/>
      <c r="D47" s="56"/>
      <c r="E47" s="56"/>
      <c r="F47" s="56"/>
    </row>
    <row r="48" spans="1:19">
      <c r="A48" s="56"/>
      <c r="B48" s="56"/>
      <c r="C48" s="56"/>
      <c r="D48" s="56"/>
      <c r="E48" s="56"/>
      <c r="F48" s="56"/>
    </row>
    <row r="49" spans="1:6">
      <c r="A49" s="56"/>
      <c r="B49" s="56"/>
      <c r="C49" s="56"/>
      <c r="D49" s="56"/>
      <c r="E49" s="56"/>
      <c r="F49" s="56"/>
    </row>
    <row r="50" spans="1:6">
      <c r="A50" s="56"/>
      <c r="B50" s="56"/>
      <c r="C50" s="56"/>
      <c r="D50" s="56"/>
      <c r="E50" s="56"/>
      <c r="F50" s="56"/>
    </row>
    <row r="51" spans="1:6">
      <c r="A51" s="56"/>
      <c r="B51" s="56"/>
      <c r="C51" s="56"/>
      <c r="D51" s="56"/>
      <c r="E51" s="56"/>
      <c r="F51" s="56"/>
    </row>
    <row r="52" spans="1:6">
      <c r="A52" s="56"/>
      <c r="B52" s="56"/>
      <c r="C52" s="56"/>
      <c r="D52" s="56"/>
      <c r="E52" s="56"/>
      <c r="F52" s="56"/>
    </row>
    <row r="53" spans="1:6">
      <c r="A53" s="56"/>
      <c r="B53" s="56"/>
      <c r="C53" s="56"/>
      <c r="D53" s="56"/>
      <c r="E53" s="56"/>
      <c r="F53" s="56"/>
    </row>
    <row r="54" spans="1:6">
      <c r="A54" s="56"/>
      <c r="B54" s="56"/>
      <c r="C54" s="56"/>
      <c r="D54" s="56"/>
      <c r="E54" s="56"/>
      <c r="F54" s="56"/>
    </row>
    <row r="55" spans="1:6">
      <c r="A55" s="56"/>
      <c r="B55" s="56"/>
      <c r="C55" s="56"/>
      <c r="D55" s="56"/>
      <c r="E55" s="56"/>
      <c r="F55" s="56"/>
    </row>
    <row r="56" spans="1:6">
      <c r="A56" s="56"/>
      <c r="B56" s="56"/>
      <c r="C56" s="56"/>
      <c r="D56" s="56"/>
      <c r="E56" s="56"/>
      <c r="F56" s="56"/>
    </row>
    <row r="57" spans="1:6">
      <c r="A57" s="56"/>
      <c r="B57" s="56"/>
      <c r="C57" s="56"/>
      <c r="D57" s="56"/>
      <c r="E57" s="56"/>
      <c r="F57" s="56"/>
    </row>
    <row r="58" spans="1:6">
      <c r="A58" s="56"/>
      <c r="B58" s="56"/>
      <c r="C58" s="56"/>
      <c r="D58" s="56"/>
      <c r="E58" s="56"/>
      <c r="F58" s="56"/>
    </row>
    <row r="59" spans="1:6">
      <c r="A59" s="56"/>
      <c r="B59" s="56"/>
      <c r="C59" s="56"/>
      <c r="D59" s="56"/>
      <c r="E59" s="56"/>
      <c r="F59" s="56"/>
    </row>
    <row r="60" spans="1:6">
      <c r="A60" s="56"/>
      <c r="B60" s="56"/>
      <c r="C60" s="56"/>
      <c r="D60" s="56"/>
      <c r="E60" s="56"/>
      <c r="F60" s="56"/>
    </row>
    <row r="61" spans="1:6">
      <c r="A61" s="56"/>
      <c r="B61" s="56"/>
      <c r="C61" s="56"/>
      <c r="D61" s="56"/>
    </row>
    <row r="62" spans="1:6">
      <c r="A62" s="56"/>
      <c r="B62" s="56"/>
      <c r="C62" s="56"/>
      <c r="D62" s="56"/>
    </row>
    <row r="63" spans="1:6">
      <c r="A63" s="56"/>
      <c r="B63" s="56"/>
      <c r="C63" s="56"/>
      <c r="D63" s="56"/>
    </row>
  </sheetData>
  <mergeCells count="18"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  <mergeCell ref="H5:H6"/>
    <mergeCell ref="K5:L5"/>
  </mergeCells>
  <pageMargins left="0.19685039370078741" right="0.19685039370078741" top="0.19685039370078741" bottom="0.19685039370078741" header="0.31496062992125984" footer="0.31496062992125984"/>
  <pageSetup paperSize="9" scale="54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230"/>
  <sheetViews>
    <sheetView topLeftCell="A4" zoomScale="90" zoomScaleNormal="90" workbookViewId="0">
      <selection activeCell="A5" sqref="A5:H230"/>
    </sheetView>
  </sheetViews>
  <sheetFormatPr defaultRowHeight="12.75"/>
  <cols>
    <col min="1" max="1" width="23" customWidth="1"/>
    <col min="2" max="2" width="22.5" customWidth="1"/>
    <col min="3" max="7" width="15" customWidth="1"/>
    <col min="8" max="8" width="30.16406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>
      <c r="A1" s="2" t="s">
        <v>0</v>
      </c>
    </row>
    <row r="2" spans="1:13" ht="31.15" customHeight="1">
      <c r="A2" s="101" t="s">
        <v>70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95.65" customHeight="1">
      <c r="A3" s="110" t="s">
        <v>276</v>
      </c>
      <c r="B3" s="109" t="s">
        <v>19</v>
      </c>
      <c r="C3" s="109" t="s">
        <v>20</v>
      </c>
      <c r="D3" s="109"/>
      <c r="E3" s="109"/>
      <c r="F3" s="109" t="s">
        <v>21</v>
      </c>
      <c r="G3" s="109"/>
      <c r="H3" s="109" t="s">
        <v>71</v>
      </c>
      <c r="I3" s="109"/>
      <c r="J3" s="109" t="s">
        <v>72</v>
      </c>
      <c r="K3" s="109"/>
      <c r="L3" s="109"/>
      <c r="M3" s="109" t="s">
        <v>73</v>
      </c>
    </row>
    <row r="4" spans="1:13" ht="160.5" customHeight="1">
      <c r="A4" s="111" t="s">
        <v>0</v>
      </c>
      <c r="B4" s="109" t="s">
        <v>0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32</v>
      </c>
      <c r="I4" s="3" t="s">
        <v>33</v>
      </c>
      <c r="J4" s="3" t="s">
        <v>74</v>
      </c>
      <c r="K4" s="3" t="s">
        <v>30</v>
      </c>
      <c r="L4" s="3" t="s">
        <v>75</v>
      </c>
      <c r="M4" s="109" t="s">
        <v>0</v>
      </c>
    </row>
    <row r="5" spans="1:13" ht="98.45" customHeight="1">
      <c r="A5" s="81" t="s">
        <v>456</v>
      </c>
      <c r="B5" s="74" t="s">
        <v>58</v>
      </c>
      <c r="C5" s="74" t="s">
        <v>62</v>
      </c>
      <c r="D5" s="74" t="s">
        <v>66</v>
      </c>
      <c r="E5" s="74"/>
      <c r="F5" s="74" t="s">
        <v>59</v>
      </c>
      <c r="G5" s="74"/>
      <c r="H5" s="74" t="s">
        <v>76</v>
      </c>
      <c r="I5" s="4" t="s">
        <v>77</v>
      </c>
      <c r="J5" s="5">
        <f>Part1_1!K8/40*100</f>
        <v>25</v>
      </c>
      <c r="K5" s="5">
        <f>J5</f>
        <v>25</v>
      </c>
      <c r="L5" s="5">
        <f>J5</f>
        <v>25</v>
      </c>
      <c r="M5" s="7">
        <v>5</v>
      </c>
    </row>
    <row r="6" spans="1:13" ht="94.15" customHeight="1">
      <c r="A6" s="81" t="s">
        <v>456</v>
      </c>
      <c r="B6" s="74" t="s">
        <v>58</v>
      </c>
      <c r="C6" s="74" t="s">
        <v>62</v>
      </c>
      <c r="D6" s="74" t="s">
        <v>66</v>
      </c>
      <c r="E6" s="74"/>
      <c r="F6" s="74" t="s">
        <v>59</v>
      </c>
      <c r="G6" s="74"/>
      <c r="H6" s="74" t="s">
        <v>405</v>
      </c>
      <c r="I6" s="4" t="s">
        <v>77</v>
      </c>
      <c r="J6" s="5">
        <v>0</v>
      </c>
      <c r="K6" s="5">
        <f>J6</f>
        <v>0</v>
      </c>
      <c r="L6" s="5">
        <f>J6</f>
        <v>0</v>
      </c>
      <c r="M6" s="7">
        <v>5</v>
      </c>
    </row>
    <row r="7" spans="1:13" ht="98.45" customHeight="1">
      <c r="A7" s="81" t="s">
        <v>456</v>
      </c>
      <c r="B7" s="74" t="s">
        <v>58</v>
      </c>
      <c r="C7" s="74" t="s">
        <v>62</v>
      </c>
      <c r="D7" s="74" t="s">
        <v>66</v>
      </c>
      <c r="E7" s="74"/>
      <c r="F7" s="74" t="s">
        <v>59</v>
      </c>
      <c r="G7" s="74"/>
      <c r="H7" s="74" t="s">
        <v>454</v>
      </c>
      <c r="I7" s="4" t="s">
        <v>77</v>
      </c>
      <c r="J7" s="5">
        <v>100</v>
      </c>
      <c r="K7" s="5">
        <v>100</v>
      </c>
      <c r="L7" s="5">
        <v>100</v>
      </c>
      <c r="M7" s="7">
        <v>5</v>
      </c>
    </row>
    <row r="8" spans="1:13" ht="97.9" customHeight="1">
      <c r="A8" s="81" t="s">
        <v>456</v>
      </c>
      <c r="B8" s="74" t="s">
        <v>58</v>
      </c>
      <c r="C8" s="74" t="s">
        <v>62</v>
      </c>
      <c r="D8" s="74" t="s">
        <v>66</v>
      </c>
      <c r="E8" s="74"/>
      <c r="F8" s="74" t="s">
        <v>59</v>
      </c>
      <c r="G8" s="74"/>
      <c r="H8" s="74" t="s">
        <v>80</v>
      </c>
      <c r="I8" s="4" t="s">
        <v>77</v>
      </c>
      <c r="J8" s="5">
        <v>100</v>
      </c>
      <c r="K8" s="5">
        <v>100</v>
      </c>
      <c r="L8" s="5">
        <v>100</v>
      </c>
      <c r="M8" s="7">
        <v>5</v>
      </c>
    </row>
    <row r="9" spans="1:13" ht="96" customHeight="1">
      <c r="A9" s="81" t="s">
        <v>456</v>
      </c>
      <c r="B9" s="74" t="s">
        <v>58</v>
      </c>
      <c r="C9" s="74" t="s">
        <v>62</v>
      </c>
      <c r="D9" s="74" t="s">
        <v>66</v>
      </c>
      <c r="E9" s="74"/>
      <c r="F9" s="74" t="s">
        <v>59</v>
      </c>
      <c r="G9" s="74"/>
      <c r="H9" s="74" t="s">
        <v>79</v>
      </c>
      <c r="I9" s="4" t="s">
        <v>77</v>
      </c>
      <c r="J9" s="5">
        <v>100</v>
      </c>
      <c r="K9" s="5">
        <v>100</v>
      </c>
      <c r="L9" s="5">
        <v>100</v>
      </c>
      <c r="M9" s="7">
        <v>5</v>
      </c>
    </row>
    <row r="10" spans="1:13" ht="284.45" customHeight="1">
      <c r="A10" s="81" t="s">
        <v>456</v>
      </c>
      <c r="B10" s="74" t="s">
        <v>58</v>
      </c>
      <c r="C10" s="74" t="s">
        <v>62</v>
      </c>
      <c r="D10" s="74" t="s">
        <v>66</v>
      </c>
      <c r="E10" s="74"/>
      <c r="F10" s="74" t="s">
        <v>59</v>
      </c>
      <c r="G10" s="74"/>
      <c r="H10" s="74" t="s">
        <v>78</v>
      </c>
      <c r="I10" s="4" t="s">
        <v>77</v>
      </c>
      <c r="J10" s="5">
        <v>0</v>
      </c>
      <c r="K10" s="5">
        <v>0</v>
      </c>
      <c r="L10" s="5">
        <v>0</v>
      </c>
      <c r="M10" s="7">
        <v>5</v>
      </c>
    </row>
    <row r="11" spans="1:13" ht="95.45" customHeight="1">
      <c r="A11" s="81" t="s">
        <v>457</v>
      </c>
      <c r="B11" s="74" t="s">
        <v>58</v>
      </c>
      <c r="C11" s="74" t="s">
        <v>63</v>
      </c>
      <c r="D11" s="74" t="s">
        <v>66</v>
      </c>
      <c r="E11" s="74"/>
      <c r="F11" s="74" t="s">
        <v>59</v>
      </c>
      <c r="G11" s="74"/>
      <c r="H11" s="74" t="s">
        <v>76</v>
      </c>
      <c r="I11" s="4" t="s">
        <v>77</v>
      </c>
      <c r="J11" s="5">
        <f>Part1_1!K9/40*100</f>
        <v>25</v>
      </c>
      <c r="K11" s="5">
        <f>J11</f>
        <v>25</v>
      </c>
      <c r="L11" s="5">
        <f>J11</f>
        <v>25</v>
      </c>
      <c r="M11" s="7">
        <v>5</v>
      </c>
    </row>
    <row r="12" spans="1:13" ht="91.9" customHeight="1">
      <c r="A12" s="81" t="s">
        <v>457</v>
      </c>
      <c r="B12" s="74" t="s">
        <v>58</v>
      </c>
      <c r="C12" s="74" t="s">
        <v>63</v>
      </c>
      <c r="D12" s="74" t="s">
        <v>66</v>
      </c>
      <c r="E12" s="74"/>
      <c r="F12" s="74" t="s">
        <v>59</v>
      </c>
      <c r="G12" s="74"/>
      <c r="H12" s="74" t="s">
        <v>455</v>
      </c>
      <c r="I12" s="4" t="s">
        <v>77</v>
      </c>
      <c r="J12" s="5">
        <v>0</v>
      </c>
      <c r="K12" s="5">
        <v>0</v>
      </c>
      <c r="L12" s="5">
        <v>0</v>
      </c>
      <c r="M12" s="7">
        <v>5</v>
      </c>
    </row>
    <row r="13" spans="1:13" ht="93.6" customHeight="1">
      <c r="A13" s="81" t="s">
        <v>457</v>
      </c>
      <c r="B13" s="74" t="s">
        <v>58</v>
      </c>
      <c r="C13" s="74" t="s">
        <v>63</v>
      </c>
      <c r="D13" s="74" t="s">
        <v>66</v>
      </c>
      <c r="E13" s="74"/>
      <c r="F13" s="74" t="s">
        <v>59</v>
      </c>
      <c r="G13" s="74"/>
      <c r="H13" s="74" t="s">
        <v>454</v>
      </c>
      <c r="I13" s="4" t="s">
        <v>77</v>
      </c>
      <c r="J13" s="5">
        <v>100</v>
      </c>
      <c r="K13" s="5">
        <v>100</v>
      </c>
      <c r="L13" s="5">
        <v>100</v>
      </c>
      <c r="M13" s="7">
        <v>5</v>
      </c>
    </row>
    <row r="14" spans="1:13" ht="93.6" customHeight="1">
      <c r="A14" s="81" t="s">
        <v>457</v>
      </c>
      <c r="B14" s="74" t="s">
        <v>58</v>
      </c>
      <c r="C14" s="74" t="s">
        <v>63</v>
      </c>
      <c r="D14" s="74" t="s">
        <v>66</v>
      </c>
      <c r="E14" s="74"/>
      <c r="F14" s="74" t="s">
        <v>59</v>
      </c>
      <c r="G14" s="74"/>
      <c r="H14" s="74" t="s">
        <v>80</v>
      </c>
      <c r="I14" s="4" t="s">
        <v>77</v>
      </c>
      <c r="J14" s="5">
        <v>100</v>
      </c>
      <c r="K14" s="5">
        <v>100</v>
      </c>
      <c r="L14" s="5">
        <v>100</v>
      </c>
      <c r="M14" s="7">
        <v>5</v>
      </c>
    </row>
    <row r="15" spans="1:13" ht="93" customHeight="1">
      <c r="A15" s="81" t="s">
        <v>457</v>
      </c>
      <c r="B15" s="74" t="s">
        <v>58</v>
      </c>
      <c r="C15" s="74" t="s">
        <v>63</v>
      </c>
      <c r="D15" s="74" t="s">
        <v>66</v>
      </c>
      <c r="E15" s="74"/>
      <c r="F15" s="74" t="s">
        <v>59</v>
      </c>
      <c r="G15" s="74"/>
      <c r="H15" s="74" t="s">
        <v>79</v>
      </c>
      <c r="I15" s="4" t="s">
        <v>77</v>
      </c>
      <c r="J15" s="5">
        <v>100</v>
      </c>
      <c r="K15" s="5">
        <v>100</v>
      </c>
      <c r="L15" s="5">
        <v>100</v>
      </c>
      <c r="M15" s="7">
        <v>5</v>
      </c>
    </row>
    <row r="16" spans="1:13" ht="280.89999999999998" customHeight="1">
      <c r="A16" s="81" t="s">
        <v>457</v>
      </c>
      <c r="B16" s="74" t="s">
        <v>58</v>
      </c>
      <c r="C16" s="74" t="s">
        <v>63</v>
      </c>
      <c r="D16" s="74" t="s">
        <v>66</v>
      </c>
      <c r="E16" s="74"/>
      <c r="F16" s="74" t="s">
        <v>59</v>
      </c>
      <c r="G16" s="74"/>
      <c r="H16" s="74" t="s">
        <v>78</v>
      </c>
      <c r="I16" s="4" t="s">
        <v>77</v>
      </c>
      <c r="J16" s="5">
        <v>0</v>
      </c>
      <c r="K16" s="5">
        <v>0</v>
      </c>
      <c r="L16" s="5">
        <v>0</v>
      </c>
      <c r="M16" s="7">
        <v>5</v>
      </c>
    </row>
    <row r="17" spans="1:13" ht="90.6" customHeight="1">
      <c r="A17" s="81" t="s">
        <v>458</v>
      </c>
      <c r="B17" s="74" t="s">
        <v>58</v>
      </c>
      <c r="C17" s="74" t="s">
        <v>64</v>
      </c>
      <c r="D17" s="74" t="s">
        <v>66</v>
      </c>
      <c r="E17" s="74"/>
      <c r="F17" s="74" t="s">
        <v>59</v>
      </c>
      <c r="G17" s="74"/>
      <c r="H17" s="74" t="s">
        <v>76</v>
      </c>
      <c r="I17" s="4" t="s">
        <v>77</v>
      </c>
      <c r="J17" s="5">
        <f>Part1_1!K10/40*100</f>
        <v>25</v>
      </c>
      <c r="K17" s="5">
        <f>J17</f>
        <v>25</v>
      </c>
      <c r="L17" s="5">
        <f>J17</f>
        <v>25</v>
      </c>
      <c r="M17" s="7">
        <v>5</v>
      </c>
    </row>
    <row r="18" spans="1:13" ht="90.6" customHeight="1">
      <c r="A18" s="81" t="s">
        <v>458</v>
      </c>
      <c r="B18" s="74" t="s">
        <v>58</v>
      </c>
      <c r="C18" s="74" t="s">
        <v>64</v>
      </c>
      <c r="D18" s="74" t="s">
        <v>66</v>
      </c>
      <c r="E18" s="74"/>
      <c r="F18" s="74" t="s">
        <v>59</v>
      </c>
      <c r="G18" s="74"/>
      <c r="H18" s="74" t="s">
        <v>455</v>
      </c>
      <c r="I18" s="4" t="s">
        <v>77</v>
      </c>
      <c r="J18" s="5">
        <v>0</v>
      </c>
      <c r="K18" s="5">
        <v>0</v>
      </c>
      <c r="L18" s="5">
        <v>0</v>
      </c>
      <c r="M18" s="7">
        <v>5</v>
      </c>
    </row>
    <row r="19" spans="1:13" ht="91.9" customHeight="1">
      <c r="A19" s="81" t="s">
        <v>458</v>
      </c>
      <c r="B19" s="74" t="s">
        <v>58</v>
      </c>
      <c r="C19" s="74" t="s">
        <v>64</v>
      </c>
      <c r="D19" s="74" t="s">
        <v>66</v>
      </c>
      <c r="E19" s="74"/>
      <c r="F19" s="74" t="s">
        <v>59</v>
      </c>
      <c r="G19" s="74"/>
      <c r="H19" s="74" t="s">
        <v>454</v>
      </c>
      <c r="I19" s="4" t="s">
        <v>77</v>
      </c>
      <c r="J19" s="5">
        <v>100</v>
      </c>
      <c r="K19" s="5">
        <v>100</v>
      </c>
      <c r="L19" s="5">
        <v>100</v>
      </c>
      <c r="M19" s="7">
        <v>5</v>
      </c>
    </row>
    <row r="20" spans="1:13" ht="93" customHeight="1">
      <c r="A20" s="81" t="s">
        <v>458</v>
      </c>
      <c r="B20" s="74" t="s">
        <v>58</v>
      </c>
      <c r="C20" s="74" t="s">
        <v>64</v>
      </c>
      <c r="D20" s="74" t="s">
        <v>66</v>
      </c>
      <c r="E20" s="74"/>
      <c r="F20" s="74" t="s">
        <v>59</v>
      </c>
      <c r="G20" s="74"/>
      <c r="H20" s="74" t="s">
        <v>80</v>
      </c>
      <c r="I20" s="4" t="s">
        <v>77</v>
      </c>
      <c r="J20" s="5">
        <v>100</v>
      </c>
      <c r="K20" s="5">
        <v>100</v>
      </c>
      <c r="L20" s="5">
        <v>100</v>
      </c>
      <c r="M20" s="7">
        <v>5</v>
      </c>
    </row>
    <row r="21" spans="1:13" ht="92.45" customHeight="1">
      <c r="A21" s="81" t="s">
        <v>458</v>
      </c>
      <c r="B21" s="74" t="s">
        <v>58</v>
      </c>
      <c r="C21" s="74" t="s">
        <v>64</v>
      </c>
      <c r="D21" s="74" t="s">
        <v>66</v>
      </c>
      <c r="E21" s="74"/>
      <c r="F21" s="74" t="s">
        <v>59</v>
      </c>
      <c r="G21" s="74"/>
      <c r="H21" s="74" t="s">
        <v>79</v>
      </c>
      <c r="I21" s="4" t="s">
        <v>77</v>
      </c>
      <c r="J21" s="5">
        <v>100</v>
      </c>
      <c r="K21" s="5">
        <v>100</v>
      </c>
      <c r="L21" s="5">
        <v>100</v>
      </c>
      <c r="M21" s="7">
        <v>5</v>
      </c>
    </row>
    <row r="22" spans="1:13" ht="282.60000000000002" customHeight="1">
      <c r="A22" s="81" t="s">
        <v>458</v>
      </c>
      <c r="B22" s="74" t="s">
        <v>58</v>
      </c>
      <c r="C22" s="74" t="s">
        <v>64</v>
      </c>
      <c r="D22" s="74" t="s">
        <v>66</v>
      </c>
      <c r="E22" s="74"/>
      <c r="F22" s="74" t="s">
        <v>59</v>
      </c>
      <c r="G22" s="74"/>
      <c r="H22" s="74" t="s">
        <v>78</v>
      </c>
      <c r="I22" s="4" t="s">
        <v>77</v>
      </c>
      <c r="J22" s="5">
        <v>0</v>
      </c>
      <c r="K22" s="5">
        <v>0</v>
      </c>
      <c r="L22" s="5">
        <v>0</v>
      </c>
      <c r="M22" s="7">
        <v>5</v>
      </c>
    </row>
    <row r="23" spans="1:13" ht="98.45" customHeight="1">
      <c r="A23" s="81" t="s">
        <v>459</v>
      </c>
      <c r="B23" s="74" t="s">
        <v>58</v>
      </c>
      <c r="C23" s="74" t="s">
        <v>285</v>
      </c>
      <c r="D23" s="74" t="s">
        <v>66</v>
      </c>
      <c r="E23" s="74"/>
      <c r="F23" s="74" t="s">
        <v>59</v>
      </c>
      <c r="G23" s="74"/>
      <c r="H23" s="74" t="s">
        <v>76</v>
      </c>
      <c r="I23" s="4" t="s">
        <v>77</v>
      </c>
      <c r="J23" s="5">
        <f>Part1_1!K11/40*100</f>
        <v>25</v>
      </c>
      <c r="K23" s="5">
        <f>J23</f>
        <v>25</v>
      </c>
      <c r="L23" s="5">
        <f>J23</f>
        <v>25</v>
      </c>
      <c r="M23" s="7">
        <v>5</v>
      </c>
    </row>
    <row r="24" spans="1:13" ht="92.45" customHeight="1">
      <c r="A24" s="81" t="s">
        <v>459</v>
      </c>
      <c r="B24" s="74" t="s">
        <v>58</v>
      </c>
      <c r="C24" s="74" t="s">
        <v>285</v>
      </c>
      <c r="D24" s="74" t="s">
        <v>66</v>
      </c>
      <c r="E24" s="74"/>
      <c r="F24" s="74" t="s">
        <v>59</v>
      </c>
      <c r="G24" s="74"/>
      <c r="H24" s="74" t="s">
        <v>455</v>
      </c>
      <c r="I24" s="4" t="s">
        <v>77</v>
      </c>
      <c r="J24" s="5">
        <v>0</v>
      </c>
      <c r="K24" s="5">
        <v>0</v>
      </c>
      <c r="L24" s="5">
        <v>0</v>
      </c>
      <c r="M24" s="7">
        <v>5</v>
      </c>
    </row>
    <row r="25" spans="1:13" ht="90.6" customHeight="1">
      <c r="A25" s="81" t="s">
        <v>459</v>
      </c>
      <c r="B25" s="74" t="s">
        <v>58</v>
      </c>
      <c r="C25" s="74" t="s">
        <v>285</v>
      </c>
      <c r="D25" s="74" t="s">
        <v>66</v>
      </c>
      <c r="E25" s="74"/>
      <c r="F25" s="74" t="s">
        <v>59</v>
      </c>
      <c r="G25" s="74"/>
      <c r="H25" s="74" t="s">
        <v>454</v>
      </c>
      <c r="I25" s="4" t="s">
        <v>77</v>
      </c>
      <c r="J25" s="5">
        <v>100</v>
      </c>
      <c r="K25" s="5">
        <v>100</v>
      </c>
      <c r="L25" s="5">
        <v>100</v>
      </c>
      <c r="M25" s="7">
        <v>5</v>
      </c>
    </row>
    <row r="26" spans="1:13" ht="90" customHeight="1">
      <c r="A26" s="81" t="s">
        <v>459</v>
      </c>
      <c r="B26" s="74" t="s">
        <v>58</v>
      </c>
      <c r="C26" s="74" t="s">
        <v>285</v>
      </c>
      <c r="D26" s="74" t="s">
        <v>66</v>
      </c>
      <c r="E26" s="74"/>
      <c r="F26" s="74" t="s">
        <v>59</v>
      </c>
      <c r="G26" s="74"/>
      <c r="H26" s="74" t="s">
        <v>80</v>
      </c>
      <c r="I26" s="4" t="s">
        <v>77</v>
      </c>
      <c r="J26" s="5">
        <v>100</v>
      </c>
      <c r="K26" s="5">
        <v>100</v>
      </c>
      <c r="L26" s="5">
        <v>100</v>
      </c>
      <c r="M26" s="7">
        <v>5</v>
      </c>
    </row>
    <row r="27" spans="1:13" ht="91.9" customHeight="1">
      <c r="A27" s="81" t="s">
        <v>459</v>
      </c>
      <c r="B27" s="74" t="s">
        <v>58</v>
      </c>
      <c r="C27" s="74" t="s">
        <v>285</v>
      </c>
      <c r="D27" s="74" t="s">
        <v>66</v>
      </c>
      <c r="E27" s="74"/>
      <c r="F27" s="74" t="s">
        <v>59</v>
      </c>
      <c r="G27" s="74"/>
      <c r="H27" s="74" t="s">
        <v>79</v>
      </c>
      <c r="I27" s="4" t="s">
        <v>77</v>
      </c>
      <c r="J27" s="5">
        <v>100</v>
      </c>
      <c r="K27" s="5">
        <v>100</v>
      </c>
      <c r="L27" s="5">
        <v>100</v>
      </c>
      <c r="M27" s="7">
        <v>5</v>
      </c>
    </row>
    <row r="28" spans="1:13" ht="280.89999999999998" customHeight="1">
      <c r="A28" s="81" t="s">
        <v>459</v>
      </c>
      <c r="B28" s="74" t="s">
        <v>58</v>
      </c>
      <c r="C28" s="74" t="s">
        <v>285</v>
      </c>
      <c r="D28" s="74" t="s">
        <v>66</v>
      </c>
      <c r="E28" s="74"/>
      <c r="F28" s="74" t="s">
        <v>59</v>
      </c>
      <c r="G28" s="74"/>
      <c r="H28" s="74" t="s">
        <v>78</v>
      </c>
      <c r="I28" s="4" t="s">
        <v>77</v>
      </c>
      <c r="J28" s="5">
        <v>0</v>
      </c>
      <c r="K28" s="5">
        <v>0</v>
      </c>
      <c r="L28" s="5">
        <v>0</v>
      </c>
      <c r="M28" s="7">
        <v>5</v>
      </c>
    </row>
    <row r="29" spans="1:13" ht="90.6" customHeight="1">
      <c r="A29" s="81" t="s">
        <v>460</v>
      </c>
      <c r="B29" s="74" t="s">
        <v>58</v>
      </c>
      <c r="C29" s="74" t="s">
        <v>286</v>
      </c>
      <c r="D29" s="74" t="s">
        <v>66</v>
      </c>
      <c r="E29" s="74"/>
      <c r="F29" s="74" t="s">
        <v>59</v>
      </c>
      <c r="G29" s="74"/>
      <c r="H29" s="74" t="s">
        <v>76</v>
      </c>
      <c r="I29" s="4" t="s">
        <v>77</v>
      </c>
      <c r="J29" s="5">
        <f>Part1_1!K12/40*100</f>
        <v>25</v>
      </c>
      <c r="K29" s="5">
        <f>J29</f>
        <v>25</v>
      </c>
      <c r="L29" s="5">
        <f>J29</f>
        <v>25</v>
      </c>
      <c r="M29" s="7">
        <v>5</v>
      </c>
    </row>
    <row r="30" spans="1:13" ht="94.15" customHeight="1">
      <c r="A30" s="81" t="s">
        <v>460</v>
      </c>
      <c r="B30" s="74" t="s">
        <v>58</v>
      </c>
      <c r="C30" s="74" t="s">
        <v>286</v>
      </c>
      <c r="D30" s="74" t="s">
        <v>66</v>
      </c>
      <c r="E30" s="74"/>
      <c r="F30" s="74" t="s">
        <v>59</v>
      </c>
      <c r="G30" s="74"/>
      <c r="H30" s="74" t="s">
        <v>455</v>
      </c>
      <c r="I30" s="4" t="s">
        <v>77</v>
      </c>
      <c r="J30" s="5">
        <v>0</v>
      </c>
      <c r="K30" s="5">
        <v>0</v>
      </c>
      <c r="L30" s="5">
        <v>0</v>
      </c>
      <c r="M30" s="7">
        <v>5</v>
      </c>
    </row>
    <row r="31" spans="1:13" ht="93" customHeight="1">
      <c r="A31" s="81" t="s">
        <v>460</v>
      </c>
      <c r="B31" s="74" t="s">
        <v>58</v>
      </c>
      <c r="C31" s="74" t="s">
        <v>286</v>
      </c>
      <c r="D31" s="74" t="s">
        <v>66</v>
      </c>
      <c r="E31" s="74"/>
      <c r="F31" s="74" t="s">
        <v>59</v>
      </c>
      <c r="G31" s="74"/>
      <c r="H31" s="74" t="s">
        <v>454</v>
      </c>
      <c r="I31" s="4" t="s">
        <v>77</v>
      </c>
      <c r="J31" s="5">
        <v>100</v>
      </c>
      <c r="K31" s="5">
        <v>100</v>
      </c>
      <c r="L31" s="5">
        <v>100</v>
      </c>
      <c r="M31" s="7">
        <v>5</v>
      </c>
    </row>
    <row r="32" spans="1:13" ht="93" customHeight="1">
      <c r="A32" s="81" t="s">
        <v>460</v>
      </c>
      <c r="B32" s="74" t="s">
        <v>58</v>
      </c>
      <c r="C32" s="74" t="s">
        <v>286</v>
      </c>
      <c r="D32" s="74" t="s">
        <v>66</v>
      </c>
      <c r="E32" s="74"/>
      <c r="F32" s="74" t="s">
        <v>59</v>
      </c>
      <c r="G32" s="74"/>
      <c r="H32" s="74" t="s">
        <v>80</v>
      </c>
      <c r="I32" s="4" t="s">
        <v>77</v>
      </c>
      <c r="J32" s="5">
        <v>100</v>
      </c>
      <c r="K32" s="5">
        <v>100</v>
      </c>
      <c r="L32" s="5">
        <v>100</v>
      </c>
      <c r="M32" s="7">
        <v>5</v>
      </c>
    </row>
    <row r="33" spans="1:13" ht="93" customHeight="1">
      <c r="A33" s="81" t="s">
        <v>460</v>
      </c>
      <c r="B33" s="74" t="s">
        <v>58</v>
      </c>
      <c r="C33" s="74" t="s">
        <v>286</v>
      </c>
      <c r="D33" s="74" t="s">
        <v>66</v>
      </c>
      <c r="E33" s="74"/>
      <c r="F33" s="74" t="s">
        <v>59</v>
      </c>
      <c r="G33" s="74"/>
      <c r="H33" s="74" t="s">
        <v>79</v>
      </c>
      <c r="I33" s="4" t="s">
        <v>77</v>
      </c>
      <c r="J33" s="5">
        <v>100</v>
      </c>
      <c r="K33" s="5">
        <v>100</v>
      </c>
      <c r="L33" s="5">
        <v>100</v>
      </c>
      <c r="M33" s="7">
        <v>5</v>
      </c>
    </row>
    <row r="34" spans="1:13" ht="279" customHeight="1">
      <c r="A34" s="81" t="s">
        <v>460</v>
      </c>
      <c r="B34" s="74" t="s">
        <v>58</v>
      </c>
      <c r="C34" s="74" t="s">
        <v>286</v>
      </c>
      <c r="D34" s="74" t="s">
        <v>66</v>
      </c>
      <c r="E34" s="74"/>
      <c r="F34" s="74" t="s">
        <v>59</v>
      </c>
      <c r="G34" s="74"/>
      <c r="H34" s="74" t="s">
        <v>78</v>
      </c>
      <c r="I34" s="4" t="s">
        <v>77</v>
      </c>
      <c r="J34" s="5">
        <v>0</v>
      </c>
      <c r="K34" s="5">
        <v>0</v>
      </c>
      <c r="L34" s="5">
        <v>0</v>
      </c>
      <c r="M34" s="7">
        <v>5</v>
      </c>
    </row>
    <row r="35" spans="1:13" ht="90.6" customHeight="1">
      <c r="A35" s="81" t="s">
        <v>461</v>
      </c>
      <c r="B35" s="74" t="s">
        <v>58</v>
      </c>
      <c r="C35" s="74" t="s">
        <v>287</v>
      </c>
      <c r="D35" s="74" t="s">
        <v>66</v>
      </c>
      <c r="E35" s="74"/>
      <c r="F35" s="74" t="s">
        <v>59</v>
      </c>
      <c r="G35" s="74"/>
      <c r="H35" s="74" t="s">
        <v>76</v>
      </c>
      <c r="I35" s="4" t="s">
        <v>77</v>
      </c>
      <c r="J35" s="5">
        <f>Part1_1!K13/40*100</f>
        <v>25</v>
      </c>
      <c r="K35" s="5">
        <f>J35</f>
        <v>25</v>
      </c>
      <c r="L35" s="5">
        <f>J35</f>
        <v>25</v>
      </c>
      <c r="M35" s="7">
        <v>5</v>
      </c>
    </row>
    <row r="36" spans="1:13" ht="93" customHeight="1">
      <c r="A36" s="81" t="s">
        <v>461</v>
      </c>
      <c r="B36" s="74" t="s">
        <v>58</v>
      </c>
      <c r="C36" s="74" t="s">
        <v>287</v>
      </c>
      <c r="D36" s="74" t="s">
        <v>66</v>
      </c>
      <c r="E36" s="74"/>
      <c r="F36" s="74" t="s">
        <v>59</v>
      </c>
      <c r="G36" s="74"/>
      <c r="H36" s="74" t="s">
        <v>455</v>
      </c>
      <c r="I36" s="4" t="s">
        <v>77</v>
      </c>
      <c r="J36" s="5">
        <v>0</v>
      </c>
      <c r="K36" s="5">
        <v>0</v>
      </c>
      <c r="L36" s="5">
        <v>0</v>
      </c>
      <c r="M36" s="7">
        <v>5</v>
      </c>
    </row>
    <row r="37" spans="1:13" ht="94.15" customHeight="1">
      <c r="A37" s="81" t="s">
        <v>461</v>
      </c>
      <c r="B37" s="74" t="s">
        <v>58</v>
      </c>
      <c r="C37" s="74" t="s">
        <v>287</v>
      </c>
      <c r="D37" s="74" t="s">
        <v>66</v>
      </c>
      <c r="E37" s="74"/>
      <c r="F37" s="74" t="s">
        <v>59</v>
      </c>
      <c r="G37" s="74"/>
      <c r="H37" s="74" t="s">
        <v>454</v>
      </c>
      <c r="I37" s="4" t="s">
        <v>77</v>
      </c>
      <c r="J37" s="5">
        <v>100</v>
      </c>
      <c r="K37" s="5">
        <v>100</v>
      </c>
      <c r="L37" s="5">
        <v>100</v>
      </c>
      <c r="M37" s="7">
        <v>5</v>
      </c>
    </row>
    <row r="38" spans="1:13" ht="93" customHeight="1">
      <c r="A38" s="81" t="s">
        <v>461</v>
      </c>
      <c r="B38" s="74" t="s">
        <v>58</v>
      </c>
      <c r="C38" s="74" t="s">
        <v>287</v>
      </c>
      <c r="D38" s="74" t="s">
        <v>66</v>
      </c>
      <c r="E38" s="74"/>
      <c r="F38" s="74" t="s">
        <v>59</v>
      </c>
      <c r="G38" s="74"/>
      <c r="H38" s="74" t="s">
        <v>80</v>
      </c>
      <c r="I38" s="4" t="s">
        <v>77</v>
      </c>
      <c r="J38" s="5">
        <v>100</v>
      </c>
      <c r="K38" s="5">
        <v>100</v>
      </c>
      <c r="L38" s="5">
        <v>100</v>
      </c>
      <c r="M38" s="7">
        <v>5</v>
      </c>
    </row>
    <row r="39" spans="1:13" ht="90" customHeight="1">
      <c r="A39" s="81" t="s">
        <v>461</v>
      </c>
      <c r="B39" s="74" t="s">
        <v>58</v>
      </c>
      <c r="C39" s="74" t="s">
        <v>287</v>
      </c>
      <c r="D39" s="74" t="s">
        <v>66</v>
      </c>
      <c r="E39" s="74"/>
      <c r="F39" s="74" t="s">
        <v>59</v>
      </c>
      <c r="G39" s="74"/>
      <c r="H39" s="74" t="s">
        <v>79</v>
      </c>
      <c r="I39" s="4" t="s">
        <v>77</v>
      </c>
      <c r="J39" s="5">
        <v>100</v>
      </c>
      <c r="K39" s="5">
        <v>100</v>
      </c>
      <c r="L39" s="5">
        <v>100</v>
      </c>
      <c r="M39" s="7">
        <v>5</v>
      </c>
    </row>
    <row r="40" spans="1:13" ht="282" customHeight="1">
      <c r="A40" s="81" t="s">
        <v>461</v>
      </c>
      <c r="B40" s="74" t="s">
        <v>58</v>
      </c>
      <c r="C40" s="74" t="s">
        <v>287</v>
      </c>
      <c r="D40" s="74" t="s">
        <v>66</v>
      </c>
      <c r="E40" s="74"/>
      <c r="F40" s="74" t="s">
        <v>59</v>
      </c>
      <c r="G40" s="74"/>
      <c r="H40" s="74" t="s">
        <v>78</v>
      </c>
      <c r="I40" s="4" t="s">
        <v>77</v>
      </c>
      <c r="J40" s="5">
        <v>0</v>
      </c>
      <c r="K40" s="5">
        <v>0</v>
      </c>
      <c r="L40" s="5">
        <v>0</v>
      </c>
      <c r="M40" s="7">
        <v>5</v>
      </c>
    </row>
    <row r="41" spans="1:13" ht="93" customHeight="1">
      <c r="A41" s="81" t="s">
        <v>462</v>
      </c>
      <c r="B41" s="74" t="s">
        <v>58</v>
      </c>
      <c r="C41" s="74" t="s">
        <v>62</v>
      </c>
      <c r="D41" s="74" t="s">
        <v>450</v>
      </c>
      <c r="E41" s="74"/>
      <c r="F41" s="74" t="s">
        <v>59</v>
      </c>
      <c r="G41" s="74"/>
      <c r="H41" s="74" t="s">
        <v>76</v>
      </c>
      <c r="I41" s="4" t="s">
        <v>77</v>
      </c>
      <c r="J41" s="5">
        <f>Part1_1!K14/40*100</f>
        <v>12.5</v>
      </c>
      <c r="K41" s="5">
        <f>J41</f>
        <v>12.5</v>
      </c>
      <c r="L41" s="5">
        <f>J41</f>
        <v>12.5</v>
      </c>
      <c r="M41" s="7">
        <v>5</v>
      </c>
    </row>
    <row r="42" spans="1:13" ht="90" customHeight="1">
      <c r="A42" s="81" t="s">
        <v>462</v>
      </c>
      <c r="B42" s="74" t="s">
        <v>58</v>
      </c>
      <c r="C42" s="74" t="s">
        <v>62</v>
      </c>
      <c r="D42" s="74" t="s">
        <v>450</v>
      </c>
      <c r="E42" s="74"/>
      <c r="F42" s="74" t="s">
        <v>59</v>
      </c>
      <c r="G42" s="74"/>
      <c r="H42" s="74" t="s">
        <v>455</v>
      </c>
      <c r="I42" s="4" t="s">
        <v>77</v>
      </c>
      <c r="J42" s="5">
        <v>0</v>
      </c>
      <c r="K42" s="5">
        <v>0</v>
      </c>
      <c r="L42" s="5">
        <v>0</v>
      </c>
      <c r="M42" s="7">
        <v>5</v>
      </c>
    </row>
    <row r="43" spans="1:13" ht="93" customHeight="1">
      <c r="A43" s="81" t="s">
        <v>462</v>
      </c>
      <c r="B43" s="74" t="s">
        <v>58</v>
      </c>
      <c r="C43" s="74" t="s">
        <v>62</v>
      </c>
      <c r="D43" s="74" t="s">
        <v>450</v>
      </c>
      <c r="E43" s="74"/>
      <c r="F43" s="74" t="s">
        <v>59</v>
      </c>
      <c r="G43" s="74"/>
      <c r="H43" s="74" t="s">
        <v>454</v>
      </c>
      <c r="I43" s="4" t="s">
        <v>77</v>
      </c>
      <c r="J43" s="5">
        <v>100</v>
      </c>
      <c r="K43" s="5">
        <v>100</v>
      </c>
      <c r="L43" s="5">
        <v>100</v>
      </c>
      <c r="M43" s="7">
        <v>5</v>
      </c>
    </row>
    <row r="44" spans="1:13" ht="93" customHeight="1">
      <c r="A44" s="81" t="s">
        <v>462</v>
      </c>
      <c r="B44" s="74" t="s">
        <v>58</v>
      </c>
      <c r="C44" s="74" t="s">
        <v>62</v>
      </c>
      <c r="D44" s="74" t="s">
        <v>450</v>
      </c>
      <c r="E44" s="74"/>
      <c r="F44" s="74" t="s">
        <v>59</v>
      </c>
      <c r="G44" s="74"/>
      <c r="H44" s="74" t="s">
        <v>80</v>
      </c>
      <c r="I44" s="4" t="s">
        <v>77</v>
      </c>
      <c r="J44" s="5">
        <v>100</v>
      </c>
      <c r="K44" s="5">
        <v>100</v>
      </c>
      <c r="L44" s="5">
        <v>100</v>
      </c>
      <c r="M44" s="7">
        <v>5</v>
      </c>
    </row>
    <row r="45" spans="1:13" ht="93" customHeight="1">
      <c r="A45" s="81" t="s">
        <v>462</v>
      </c>
      <c r="B45" s="74" t="s">
        <v>58</v>
      </c>
      <c r="C45" s="74" t="s">
        <v>62</v>
      </c>
      <c r="D45" s="74" t="s">
        <v>450</v>
      </c>
      <c r="E45" s="74"/>
      <c r="F45" s="74" t="s">
        <v>59</v>
      </c>
      <c r="G45" s="74"/>
      <c r="H45" s="74" t="s">
        <v>79</v>
      </c>
      <c r="I45" s="4" t="s">
        <v>77</v>
      </c>
      <c r="J45" s="5">
        <v>100</v>
      </c>
      <c r="K45" s="5">
        <v>100</v>
      </c>
      <c r="L45" s="5">
        <v>100</v>
      </c>
      <c r="M45" s="7">
        <v>5</v>
      </c>
    </row>
    <row r="46" spans="1:13" ht="286.89999999999998" customHeight="1">
      <c r="A46" s="81" t="s">
        <v>462</v>
      </c>
      <c r="B46" s="74" t="s">
        <v>58</v>
      </c>
      <c r="C46" s="74" t="s">
        <v>62</v>
      </c>
      <c r="D46" s="74" t="s">
        <v>450</v>
      </c>
      <c r="E46" s="74"/>
      <c r="F46" s="74" t="s">
        <v>59</v>
      </c>
      <c r="G46" s="74"/>
      <c r="H46" s="74" t="s">
        <v>78</v>
      </c>
      <c r="I46" s="4" t="s">
        <v>77</v>
      </c>
      <c r="J46" s="5">
        <v>0</v>
      </c>
      <c r="K46" s="5">
        <v>0</v>
      </c>
      <c r="L46" s="5">
        <v>0</v>
      </c>
      <c r="M46" s="7">
        <v>5</v>
      </c>
    </row>
    <row r="47" spans="1:13" ht="92.45" customHeight="1">
      <c r="A47" s="81" t="s">
        <v>463</v>
      </c>
      <c r="B47" s="74" t="s">
        <v>58</v>
      </c>
      <c r="C47" s="74" t="s">
        <v>63</v>
      </c>
      <c r="D47" s="74" t="s">
        <v>450</v>
      </c>
      <c r="E47" s="74"/>
      <c r="F47" s="74" t="s">
        <v>59</v>
      </c>
      <c r="G47" s="74"/>
      <c r="H47" s="74" t="s">
        <v>76</v>
      </c>
      <c r="I47" s="4" t="s">
        <v>77</v>
      </c>
      <c r="J47" s="5">
        <f>Part1_1!K15/40*100</f>
        <v>12.5</v>
      </c>
      <c r="K47" s="5">
        <f>J47</f>
        <v>12.5</v>
      </c>
      <c r="L47" s="5">
        <f>J47</f>
        <v>12.5</v>
      </c>
      <c r="M47" s="7">
        <v>5</v>
      </c>
    </row>
    <row r="48" spans="1:13" ht="91.9" customHeight="1">
      <c r="A48" s="81" t="s">
        <v>463</v>
      </c>
      <c r="B48" s="74" t="s">
        <v>58</v>
      </c>
      <c r="C48" s="74" t="s">
        <v>63</v>
      </c>
      <c r="D48" s="74" t="s">
        <v>450</v>
      </c>
      <c r="E48" s="74"/>
      <c r="F48" s="74" t="s">
        <v>59</v>
      </c>
      <c r="G48" s="74"/>
      <c r="H48" s="74" t="s">
        <v>455</v>
      </c>
      <c r="I48" s="4" t="s">
        <v>77</v>
      </c>
      <c r="J48" s="5">
        <v>0</v>
      </c>
      <c r="K48" s="5">
        <v>0</v>
      </c>
      <c r="L48" s="5">
        <v>0</v>
      </c>
      <c r="M48" s="7">
        <v>5</v>
      </c>
    </row>
    <row r="49" spans="1:13" ht="96" customHeight="1">
      <c r="A49" s="81" t="s">
        <v>463</v>
      </c>
      <c r="B49" s="74" t="s">
        <v>58</v>
      </c>
      <c r="C49" s="74" t="s">
        <v>63</v>
      </c>
      <c r="D49" s="74" t="s">
        <v>450</v>
      </c>
      <c r="E49" s="74"/>
      <c r="F49" s="74" t="s">
        <v>59</v>
      </c>
      <c r="G49" s="74"/>
      <c r="H49" s="74" t="s">
        <v>454</v>
      </c>
      <c r="I49" s="4" t="s">
        <v>77</v>
      </c>
      <c r="J49" s="5">
        <v>100</v>
      </c>
      <c r="K49" s="5">
        <v>100</v>
      </c>
      <c r="L49" s="5">
        <v>100</v>
      </c>
      <c r="M49" s="7">
        <v>5</v>
      </c>
    </row>
    <row r="50" spans="1:13" ht="91.15" customHeight="1">
      <c r="A50" s="81" t="s">
        <v>463</v>
      </c>
      <c r="B50" s="74" t="s">
        <v>58</v>
      </c>
      <c r="C50" s="74" t="s">
        <v>63</v>
      </c>
      <c r="D50" s="74" t="s">
        <v>450</v>
      </c>
      <c r="E50" s="74"/>
      <c r="F50" s="74" t="s">
        <v>59</v>
      </c>
      <c r="G50" s="74"/>
      <c r="H50" s="74" t="s">
        <v>80</v>
      </c>
      <c r="I50" s="4" t="s">
        <v>77</v>
      </c>
      <c r="J50" s="5">
        <v>100</v>
      </c>
      <c r="K50" s="5">
        <v>100</v>
      </c>
      <c r="L50" s="5">
        <v>100</v>
      </c>
      <c r="M50" s="7">
        <v>5</v>
      </c>
    </row>
    <row r="51" spans="1:13" ht="93.6" customHeight="1">
      <c r="A51" s="81" t="s">
        <v>463</v>
      </c>
      <c r="B51" s="74" t="s">
        <v>58</v>
      </c>
      <c r="C51" s="74" t="s">
        <v>63</v>
      </c>
      <c r="D51" s="74" t="s">
        <v>450</v>
      </c>
      <c r="E51" s="74"/>
      <c r="F51" s="74" t="s">
        <v>59</v>
      </c>
      <c r="G51" s="74"/>
      <c r="H51" s="74" t="s">
        <v>79</v>
      </c>
      <c r="I51" s="4" t="s">
        <v>77</v>
      </c>
      <c r="J51" s="5">
        <v>100</v>
      </c>
      <c r="K51" s="5">
        <v>100</v>
      </c>
      <c r="L51" s="5">
        <v>100</v>
      </c>
      <c r="M51" s="7">
        <v>5</v>
      </c>
    </row>
    <row r="52" spans="1:13" ht="285" customHeight="1">
      <c r="A52" s="81" t="s">
        <v>463</v>
      </c>
      <c r="B52" s="74" t="s">
        <v>58</v>
      </c>
      <c r="C52" s="74" t="s">
        <v>63</v>
      </c>
      <c r="D52" s="74" t="s">
        <v>450</v>
      </c>
      <c r="E52" s="74"/>
      <c r="F52" s="74" t="s">
        <v>59</v>
      </c>
      <c r="G52" s="74"/>
      <c r="H52" s="74" t="s">
        <v>78</v>
      </c>
      <c r="I52" s="4" t="s">
        <v>77</v>
      </c>
      <c r="J52" s="5">
        <v>0</v>
      </c>
      <c r="K52" s="5">
        <v>0</v>
      </c>
      <c r="L52" s="5">
        <v>0</v>
      </c>
      <c r="M52" s="7">
        <v>5</v>
      </c>
    </row>
    <row r="53" spans="1:13" ht="94.15" customHeight="1">
      <c r="A53" s="81" t="s">
        <v>464</v>
      </c>
      <c r="B53" s="74" t="s">
        <v>58</v>
      </c>
      <c r="C53" s="74" t="s">
        <v>64</v>
      </c>
      <c r="D53" s="74" t="s">
        <v>450</v>
      </c>
      <c r="E53" s="74"/>
      <c r="F53" s="74" t="s">
        <v>59</v>
      </c>
      <c r="G53" s="74"/>
      <c r="H53" s="74" t="s">
        <v>76</v>
      </c>
      <c r="I53" s="4" t="s">
        <v>77</v>
      </c>
      <c r="J53" s="5">
        <f>Part1_1!K16/40*100</f>
        <v>12.5</v>
      </c>
      <c r="K53" s="5">
        <f>J53</f>
        <v>12.5</v>
      </c>
      <c r="L53" s="5">
        <f>J53</f>
        <v>12.5</v>
      </c>
      <c r="M53" s="7">
        <v>5</v>
      </c>
    </row>
    <row r="54" spans="1:13" ht="93" customHeight="1">
      <c r="A54" s="81" t="s">
        <v>464</v>
      </c>
      <c r="B54" s="74" t="s">
        <v>58</v>
      </c>
      <c r="C54" s="74" t="s">
        <v>64</v>
      </c>
      <c r="D54" s="74" t="s">
        <v>450</v>
      </c>
      <c r="E54" s="74"/>
      <c r="F54" s="74" t="s">
        <v>59</v>
      </c>
      <c r="G54" s="74"/>
      <c r="H54" s="74" t="s">
        <v>455</v>
      </c>
      <c r="I54" s="4" t="s">
        <v>77</v>
      </c>
      <c r="J54" s="5">
        <v>0</v>
      </c>
      <c r="K54" s="5">
        <v>0</v>
      </c>
      <c r="L54" s="5">
        <v>0</v>
      </c>
      <c r="M54" s="7">
        <v>5</v>
      </c>
    </row>
    <row r="55" spans="1:13" ht="95.45" customHeight="1">
      <c r="A55" s="81" t="s">
        <v>464</v>
      </c>
      <c r="B55" s="74" t="s">
        <v>58</v>
      </c>
      <c r="C55" s="74" t="s">
        <v>64</v>
      </c>
      <c r="D55" s="74" t="s">
        <v>450</v>
      </c>
      <c r="E55" s="74"/>
      <c r="F55" s="74" t="s">
        <v>59</v>
      </c>
      <c r="G55" s="74"/>
      <c r="H55" s="74" t="s">
        <v>454</v>
      </c>
      <c r="I55" s="4" t="s">
        <v>77</v>
      </c>
      <c r="J55" s="5">
        <v>100</v>
      </c>
      <c r="K55" s="5">
        <v>100</v>
      </c>
      <c r="L55" s="5">
        <v>100</v>
      </c>
      <c r="M55" s="7">
        <v>5</v>
      </c>
    </row>
    <row r="56" spans="1:13" ht="95.45" customHeight="1">
      <c r="A56" s="81" t="s">
        <v>464</v>
      </c>
      <c r="B56" s="74" t="s">
        <v>58</v>
      </c>
      <c r="C56" s="74" t="s">
        <v>64</v>
      </c>
      <c r="D56" s="74" t="s">
        <v>450</v>
      </c>
      <c r="E56" s="74"/>
      <c r="F56" s="74" t="s">
        <v>59</v>
      </c>
      <c r="G56" s="74"/>
      <c r="H56" s="74" t="s">
        <v>80</v>
      </c>
      <c r="I56" s="4" t="s">
        <v>77</v>
      </c>
      <c r="J56" s="5">
        <v>100</v>
      </c>
      <c r="K56" s="5">
        <v>100</v>
      </c>
      <c r="L56" s="5">
        <v>100</v>
      </c>
      <c r="M56" s="7">
        <v>5</v>
      </c>
    </row>
    <row r="57" spans="1:13" ht="94.15" customHeight="1">
      <c r="A57" s="81" t="s">
        <v>464</v>
      </c>
      <c r="B57" s="74" t="s">
        <v>58</v>
      </c>
      <c r="C57" s="74" t="s">
        <v>64</v>
      </c>
      <c r="D57" s="74" t="s">
        <v>450</v>
      </c>
      <c r="E57" s="74"/>
      <c r="F57" s="74" t="s">
        <v>59</v>
      </c>
      <c r="G57" s="74"/>
      <c r="H57" s="74" t="s">
        <v>79</v>
      </c>
      <c r="I57" s="4" t="s">
        <v>77</v>
      </c>
      <c r="J57" s="5">
        <v>100</v>
      </c>
      <c r="K57" s="5">
        <v>100</v>
      </c>
      <c r="L57" s="5">
        <v>100</v>
      </c>
      <c r="M57" s="7">
        <v>5</v>
      </c>
    </row>
    <row r="58" spans="1:13" ht="282.60000000000002" customHeight="1">
      <c r="A58" s="81" t="s">
        <v>464</v>
      </c>
      <c r="B58" s="74" t="s">
        <v>58</v>
      </c>
      <c r="C58" s="74" t="s">
        <v>64</v>
      </c>
      <c r="D58" s="74" t="s">
        <v>450</v>
      </c>
      <c r="E58" s="74"/>
      <c r="F58" s="74" t="s">
        <v>59</v>
      </c>
      <c r="G58" s="74"/>
      <c r="H58" s="74" t="s">
        <v>78</v>
      </c>
      <c r="I58" s="4" t="s">
        <v>77</v>
      </c>
      <c r="J58" s="5">
        <v>0</v>
      </c>
      <c r="K58" s="5">
        <v>0</v>
      </c>
      <c r="L58" s="5">
        <v>0</v>
      </c>
      <c r="M58" s="7">
        <v>5</v>
      </c>
    </row>
    <row r="59" spans="1:13" ht="94.9" customHeight="1">
      <c r="A59" s="81" t="s">
        <v>465</v>
      </c>
      <c r="B59" s="74" t="s">
        <v>58</v>
      </c>
      <c r="C59" s="74" t="s">
        <v>285</v>
      </c>
      <c r="D59" s="74" t="s">
        <v>450</v>
      </c>
      <c r="E59" s="74"/>
      <c r="F59" s="74" t="s">
        <v>59</v>
      </c>
      <c r="G59" s="74"/>
      <c r="H59" s="74" t="s">
        <v>76</v>
      </c>
      <c r="I59" s="4" t="s">
        <v>77</v>
      </c>
      <c r="J59" s="5">
        <f>Part1_1!K17/40*100</f>
        <v>12.5</v>
      </c>
      <c r="K59" s="5">
        <f>J59</f>
        <v>12.5</v>
      </c>
      <c r="L59" s="5">
        <f>J59</f>
        <v>12.5</v>
      </c>
      <c r="M59" s="7">
        <v>5</v>
      </c>
    </row>
    <row r="60" spans="1:13" ht="93" customHeight="1">
      <c r="A60" s="81" t="s">
        <v>465</v>
      </c>
      <c r="B60" s="74" t="s">
        <v>58</v>
      </c>
      <c r="C60" s="74" t="s">
        <v>285</v>
      </c>
      <c r="D60" s="74" t="s">
        <v>450</v>
      </c>
      <c r="E60" s="74"/>
      <c r="F60" s="74" t="s">
        <v>59</v>
      </c>
      <c r="G60" s="74"/>
      <c r="H60" s="74" t="s">
        <v>455</v>
      </c>
      <c r="I60" s="4" t="s">
        <v>77</v>
      </c>
      <c r="J60" s="5">
        <v>0</v>
      </c>
      <c r="K60" s="5">
        <v>0</v>
      </c>
      <c r="L60" s="5">
        <v>0</v>
      </c>
      <c r="M60" s="7">
        <v>5</v>
      </c>
    </row>
    <row r="61" spans="1:13" ht="90.6" customHeight="1">
      <c r="A61" s="81" t="s">
        <v>465</v>
      </c>
      <c r="B61" s="74" t="s">
        <v>58</v>
      </c>
      <c r="C61" s="74" t="s">
        <v>285</v>
      </c>
      <c r="D61" s="74" t="s">
        <v>450</v>
      </c>
      <c r="E61" s="74"/>
      <c r="F61" s="74" t="s">
        <v>59</v>
      </c>
      <c r="G61" s="74"/>
      <c r="H61" s="74" t="s">
        <v>454</v>
      </c>
      <c r="I61" s="4" t="s">
        <v>77</v>
      </c>
      <c r="J61" s="5">
        <v>100</v>
      </c>
      <c r="K61" s="5">
        <v>100</v>
      </c>
      <c r="L61" s="5">
        <v>100</v>
      </c>
      <c r="M61" s="7">
        <v>5</v>
      </c>
    </row>
    <row r="62" spans="1:13" ht="93" customHeight="1">
      <c r="A62" s="81" t="s">
        <v>465</v>
      </c>
      <c r="B62" s="74" t="s">
        <v>58</v>
      </c>
      <c r="C62" s="74" t="s">
        <v>285</v>
      </c>
      <c r="D62" s="74" t="s">
        <v>450</v>
      </c>
      <c r="E62" s="74"/>
      <c r="F62" s="74" t="s">
        <v>59</v>
      </c>
      <c r="G62" s="74"/>
      <c r="H62" s="74" t="s">
        <v>80</v>
      </c>
      <c r="I62" s="4" t="s">
        <v>77</v>
      </c>
      <c r="J62" s="5">
        <v>100</v>
      </c>
      <c r="K62" s="5">
        <v>100</v>
      </c>
      <c r="L62" s="5">
        <v>100</v>
      </c>
      <c r="M62" s="7">
        <v>5</v>
      </c>
    </row>
    <row r="63" spans="1:13" ht="88.9" customHeight="1">
      <c r="A63" s="81" t="s">
        <v>465</v>
      </c>
      <c r="B63" s="74" t="s">
        <v>58</v>
      </c>
      <c r="C63" s="74" t="s">
        <v>285</v>
      </c>
      <c r="D63" s="74" t="s">
        <v>450</v>
      </c>
      <c r="E63" s="74"/>
      <c r="F63" s="74" t="s">
        <v>59</v>
      </c>
      <c r="G63" s="74"/>
      <c r="H63" s="74" t="s">
        <v>79</v>
      </c>
      <c r="I63" s="4" t="s">
        <v>77</v>
      </c>
      <c r="J63" s="5">
        <v>100</v>
      </c>
      <c r="K63" s="5">
        <v>100</v>
      </c>
      <c r="L63" s="5">
        <v>100</v>
      </c>
      <c r="M63" s="7">
        <v>5</v>
      </c>
    </row>
    <row r="64" spans="1:13" ht="290.45" customHeight="1">
      <c r="A64" s="81" t="s">
        <v>465</v>
      </c>
      <c r="B64" s="74" t="s">
        <v>58</v>
      </c>
      <c r="C64" s="74" t="s">
        <v>285</v>
      </c>
      <c r="D64" s="74" t="s">
        <v>450</v>
      </c>
      <c r="E64" s="74"/>
      <c r="F64" s="74" t="s">
        <v>59</v>
      </c>
      <c r="G64" s="74"/>
      <c r="H64" s="74" t="s">
        <v>78</v>
      </c>
      <c r="I64" s="4" t="s">
        <v>77</v>
      </c>
      <c r="J64" s="5">
        <v>0</v>
      </c>
      <c r="K64" s="5">
        <v>0</v>
      </c>
      <c r="L64" s="5">
        <v>0</v>
      </c>
      <c r="M64" s="7">
        <v>5</v>
      </c>
    </row>
    <row r="65" spans="1:13" ht="92.45" customHeight="1">
      <c r="A65" s="81" t="s">
        <v>466</v>
      </c>
      <c r="B65" s="74" t="s">
        <v>58</v>
      </c>
      <c r="C65" s="74" t="s">
        <v>286</v>
      </c>
      <c r="D65" s="74" t="s">
        <v>450</v>
      </c>
      <c r="E65" s="74"/>
      <c r="F65" s="74" t="s">
        <v>59</v>
      </c>
      <c r="G65" s="74"/>
      <c r="H65" s="74" t="s">
        <v>76</v>
      </c>
      <c r="I65" s="4" t="s">
        <v>77</v>
      </c>
      <c r="J65" s="5">
        <f>Part1_1!K18/40*100</f>
        <v>12.5</v>
      </c>
      <c r="K65" s="5">
        <f>J65</f>
        <v>12.5</v>
      </c>
      <c r="L65" s="5">
        <f>J65</f>
        <v>12.5</v>
      </c>
      <c r="M65" s="7">
        <v>5</v>
      </c>
    </row>
    <row r="66" spans="1:13" ht="88.9" customHeight="1">
      <c r="A66" s="81" t="s">
        <v>466</v>
      </c>
      <c r="B66" s="74" t="s">
        <v>58</v>
      </c>
      <c r="C66" s="74" t="s">
        <v>286</v>
      </c>
      <c r="D66" s="74" t="s">
        <v>450</v>
      </c>
      <c r="E66" s="74"/>
      <c r="F66" s="74" t="s">
        <v>59</v>
      </c>
      <c r="G66" s="74"/>
      <c r="H66" s="74" t="s">
        <v>455</v>
      </c>
      <c r="I66" s="4" t="s">
        <v>77</v>
      </c>
      <c r="J66" s="5">
        <v>0</v>
      </c>
      <c r="K66" s="5">
        <v>0</v>
      </c>
      <c r="L66" s="5">
        <v>0</v>
      </c>
      <c r="M66" s="7">
        <v>5</v>
      </c>
    </row>
    <row r="67" spans="1:13" ht="95.45" customHeight="1">
      <c r="A67" s="81" t="s">
        <v>466</v>
      </c>
      <c r="B67" s="74" t="s">
        <v>58</v>
      </c>
      <c r="C67" s="74" t="s">
        <v>286</v>
      </c>
      <c r="D67" s="74" t="s">
        <v>450</v>
      </c>
      <c r="E67" s="74"/>
      <c r="F67" s="74" t="s">
        <v>59</v>
      </c>
      <c r="G67" s="74"/>
      <c r="H67" s="74" t="s">
        <v>454</v>
      </c>
      <c r="I67" s="4" t="s">
        <v>77</v>
      </c>
      <c r="J67" s="5">
        <v>100</v>
      </c>
      <c r="K67" s="5">
        <v>100</v>
      </c>
      <c r="L67" s="5">
        <v>100</v>
      </c>
      <c r="M67" s="7">
        <v>5</v>
      </c>
    </row>
    <row r="68" spans="1:13" ht="90" customHeight="1">
      <c r="A68" s="81" t="s">
        <v>466</v>
      </c>
      <c r="B68" s="74" t="s">
        <v>58</v>
      </c>
      <c r="C68" s="74" t="s">
        <v>286</v>
      </c>
      <c r="D68" s="74" t="s">
        <v>450</v>
      </c>
      <c r="E68" s="74"/>
      <c r="F68" s="74" t="s">
        <v>59</v>
      </c>
      <c r="G68" s="74"/>
      <c r="H68" s="74" t="s">
        <v>80</v>
      </c>
      <c r="I68" s="4" t="s">
        <v>77</v>
      </c>
      <c r="J68" s="5">
        <v>100</v>
      </c>
      <c r="K68" s="5">
        <v>100</v>
      </c>
      <c r="L68" s="5">
        <v>100</v>
      </c>
      <c r="M68" s="7">
        <v>5</v>
      </c>
    </row>
    <row r="69" spans="1:13" ht="89.45" customHeight="1">
      <c r="A69" s="81" t="s">
        <v>466</v>
      </c>
      <c r="B69" s="74" t="s">
        <v>58</v>
      </c>
      <c r="C69" s="74" t="s">
        <v>286</v>
      </c>
      <c r="D69" s="74" t="s">
        <v>450</v>
      </c>
      <c r="E69" s="74"/>
      <c r="F69" s="74" t="s">
        <v>59</v>
      </c>
      <c r="G69" s="74"/>
      <c r="H69" s="74" t="s">
        <v>79</v>
      </c>
      <c r="I69" s="4" t="s">
        <v>77</v>
      </c>
      <c r="J69" s="5">
        <v>100</v>
      </c>
      <c r="K69" s="5">
        <v>100</v>
      </c>
      <c r="L69" s="5">
        <v>100</v>
      </c>
      <c r="M69" s="7">
        <v>5</v>
      </c>
    </row>
    <row r="70" spans="1:13" ht="282" customHeight="1">
      <c r="A70" s="81" t="s">
        <v>466</v>
      </c>
      <c r="B70" s="74" t="s">
        <v>58</v>
      </c>
      <c r="C70" s="74" t="s">
        <v>286</v>
      </c>
      <c r="D70" s="74" t="s">
        <v>450</v>
      </c>
      <c r="E70" s="74"/>
      <c r="F70" s="74" t="s">
        <v>59</v>
      </c>
      <c r="G70" s="74"/>
      <c r="H70" s="74" t="s">
        <v>78</v>
      </c>
      <c r="I70" s="4" t="s">
        <v>77</v>
      </c>
      <c r="J70" s="5">
        <v>0</v>
      </c>
      <c r="K70" s="5">
        <v>0</v>
      </c>
      <c r="L70" s="5">
        <v>0</v>
      </c>
      <c r="M70" s="7">
        <v>5</v>
      </c>
    </row>
    <row r="71" spans="1:13" ht="89.45" customHeight="1">
      <c r="A71" s="81" t="s">
        <v>467</v>
      </c>
      <c r="B71" s="74" t="s">
        <v>58</v>
      </c>
      <c r="C71" s="74" t="s">
        <v>287</v>
      </c>
      <c r="D71" s="74" t="s">
        <v>450</v>
      </c>
      <c r="E71" s="74"/>
      <c r="F71" s="74" t="s">
        <v>59</v>
      </c>
      <c r="G71" s="74"/>
      <c r="H71" s="74" t="s">
        <v>76</v>
      </c>
      <c r="I71" s="4" t="s">
        <v>77</v>
      </c>
      <c r="J71" s="5">
        <f>Part1_1!K19/40*100</f>
        <v>12.5</v>
      </c>
      <c r="K71" s="5">
        <f>J71</f>
        <v>12.5</v>
      </c>
      <c r="L71" s="5">
        <f>J71</f>
        <v>12.5</v>
      </c>
      <c r="M71" s="7">
        <v>5</v>
      </c>
    </row>
    <row r="72" spans="1:13" ht="93.6" customHeight="1">
      <c r="A72" s="81" t="s">
        <v>467</v>
      </c>
      <c r="B72" s="74" t="s">
        <v>58</v>
      </c>
      <c r="C72" s="74" t="s">
        <v>287</v>
      </c>
      <c r="D72" s="74" t="s">
        <v>450</v>
      </c>
      <c r="E72" s="74"/>
      <c r="F72" s="74" t="s">
        <v>59</v>
      </c>
      <c r="G72" s="74"/>
      <c r="H72" s="74" t="s">
        <v>455</v>
      </c>
      <c r="I72" s="4" t="s">
        <v>77</v>
      </c>
      <c r="J72" s="5">
        <v>0</v>
      </c>
      <c r="K72" s="5">
        <v>0</v>
      </c>
      <c r="L72" s="5">
        <v>0</v>
      </c>
      <c r="M72" s="7">
        <v>5</v>
      </c>
    </row>
    <row r="73" spans="1:13" ht="91.9" customHeight="1">
      <c r="A73" s="81" t="s">
        <v>467</v>
      </c>
      <c r="B73" s="74" t="s">
        <v>58</v>
      </c>
      <c r="C73" s="74" t="s">
        <v>287</v>
      </c>
      <c r="D73" s="74" t="s">
        <v>450</v>
      </c>
      <c r="E73" s="74"/>
      <c r="F73" s="74" t="s">
        <v>59</v>
      </c>
      <c r="G73" s="74"/>
      <c r="H73" s="74" t="s">
        <v>454</v>
      </c>
      <c r="I73" s="4" t="s">
        <v>77</v>
      </c>
      <c r="J73" s="5">
        <v>100</v>
      </c>
      <c r="K73" s="5">
        <v>100</v>
      </c>
      <c r="L73" s="5">
        <v>100</v>
      </c>
      <c r="M73" s="7">
        <v>5</v>
      </c>
    </row>
    <row r="74" spans="1:13" ht="91.15" customHeight="1">
      <c r="A74" s="81" t="s">
        <v>467</v>
      </c>
      <c r="B74" s="74" t="s">
        <v>58</v>
      </c>
      <c r="C74" s="74" t="s">
        <v>287</v>
      </c>
      <c r="D74" s="74" t="s">
        <v>450</v>
      </c>
      <c r="E74" s="74"/>
      <c r="F74" s="74" t="s">
        <v>59</v>
      </c>
      <c r="G74" s="74"/>
      <c r="H74" s="74" t="s">
        <v>80</v>
      </c>
      <c r="I74" s="4" t="s">
        <v>77</v>
      </c>
      <c r="J74" s="5">
        <v>100</v>
      </c>
      <c r="K74" s="5">
        <v>100</v>
      </c>
      <c r="L74" s="5">
        <v>100</v>
      </c>
      <c r="M74" s="7">
        <v>5</v>
      </c>
    </row>
    <row r="75" spans="1:13" ht="90.6" customHeight="1">
      <c r="A75" s="81" t="s">
        <v>467</v>
      </c>
      <c r="B75" s="74" t="s">
        <v>58</v>
      </c>
      <c r="C75" s="74" t="s">
        <v>287</v>
      </c>
      <c r="D75" s="74" t="s">
        <v>450</v>
      </c>
      <c r="E75" s="74"/>
      <c r="F75" s="74" t="s">
        <v>59</v>
      </c>
      <c r="G75" s="74"/>
      <c r="H75" s="74" t="s">
        <v>79</v>
      </c>
      <c r="I75" s="4" t="s">
        <v>77</v>
      </c>
      <c r="J75" s="5">
        <v>100</v>
      </c>
      <c r="K75" s="5">
        <v>100</v>
      </c>
      <c r="L75" s="5">
        <v>100</v>
      </c>
      <c r="M75" s="7">
        <v>5</v>
      </c>
    </row>
    <row r="76" spans="1:13" ht="278.45" customHeight="1">
      <c r="A76" s="81" t="s">
        <v>467</v>
      </c>
      <c r="B76" s="74" t="s">
        <v>58</v>
      </c>
      <c r="C76" s="74" t="s">
        <v>287</v>
      </c>
      <c r="D76" s="74" t="s">
        <v>450</v>
      </c>
      <c r="E76" s="74"/>
      <c r="F76" s="74" t="s">
        <v>59</v>
      </c>
      <c r="G76" s="74"/>
      <c r="H76" s="74" t="s">
        <v>78</v>
      </c>
      <c r="I76" s="4" t="s">
        <v>77</v>
      </c>
      <c r="J76" s="5">
        <v>0</v>
      </c>
      <c r="K76" s="5">
        <v>0</v>
      </c>
      <c r="L76" s="5">
        <v>0</v>
      </c>
      <c r="M76" s="7">
        <v>5</v>
      </c>
    </row>
    <row r="77" spans="1:13" ht="163.15" customHeight="1">
      <c r="A77" s="81" t="s">
        <v>468</v>
      </c>
      <c r="B77" s="74" t="s">
        <v>58</v>
      </c>
      <c r="C77" s="74" t="s">
        <v>62</v>
      </c>
      <c r="D77" s="74" t="s">
        <v>67</v>
      </c>
      <c r="E77" s="74" t="s">
        <v>0</v>
      </c>
      <c r="F77" s="74" t="s">
        <v>59</v>
      </c>
      <c r="G77" s="74" t="s">
        <v>0</v>
      </c>
      <c r="H77" s="74" t="s">
        <v>76</v>
      </c>
      <c r="I77" s="4" t="s">
        <v>77</v>
      </c>
      <c r="J77" s="5">
        <f>Part1_1!K20/40*100</f>
        <v>7.5</v>
      </c>
      <c r="K77" s="5">
        <f>J77</f>
        <v>7.5</v>
      </c>
      <c r="L77" s="5">
        <f>J77</f>
        <v>7.5</v>
      </c>
      <c r="M77" s="7">
        <v>5</v>
      </c>
    </row>
    <row r="78" spans="1:13" ht="163.9" customHeight="1">
      <c r="A78" s="81" t="s">
        <v>468</v>
      </c>
      <c r="B78" s="74" t="s">
        <v>58</v>
      </c>
      <c r="C78" s="74" t="s">
        <v>62</v>
      </c>
      <c r="D78" s="74" t="s">
        <v>67</v>
      </c>
      <c r="E78" s="74" t="s">
        <v>0</v>
      </c>
      <c r="F78" s="74" t="s">
        <v>59</v>
      </c>
      <c r="G78" s="74" t="s">
        <v>0</v>
      </c>
      <c r="H78" s="74" t="s">
        <v>455</v>
      </c>
      <c r="I78" s="4" t="s">
        <v>77</v>
      </c>
      <c r="J78" s="5">
        <v>0</v>
      </c>
      <c r="K78" s="5">
        <v>0</v>
      </c>
      <c r="L78" s="5">
        <v>0</v>
      </c>
      <c r="M78" s="7">
        <v>5</v>
      </c>
    </row>
    <row r="79" spans="1:13" ht="163.9" customHeight="1">
      <c r="A79" s="81" t="s">
        <v>468</v>
      </c>
      <c r="B79" s="74" t="s">
        <v>58</v>
      </c>
      <c r="C79" s="74" t="s">
        <v>62</v>
      </c>
      <c r="D79" s="74" t="s">
        <v>67</v>
      </c>
      <c r="E79" s="74" t="s">
        <v>0</v>
      </c>
      <c r="F79" s="74" t="s">
        <v>59</v>
      </c>
      <c r="G79" s="74" t="s">
        <v>0</v>
      </c>
      <c r="H79" s="74" t="s">
        <v>454</v>
      </c>
      <c r="I79" s="4" t="s">
        <v>77</v>
      </c>
      <c r="J79" s="5">
        <v>100</v>
      </c>
      <c r="K79" s="5">
        <v>100</v>
      </c>
      <c r="L79" s="5">
        <v>100</v>
      </c>
      <c r="M79" s="7">
        <v>5</v>
      </c>
    </row>
    <row r="80" spans="1:13" ht="160.9" customHeight="1">
      <c r="A80" s="81" t="s">
        <v>468</v>
      </c>
      <c r="B80" s="74" t="s">
        <v>58</v>
      </c>
      <c r="C80" s="74" t="s">
        <v>62</v>
      </c>
      <c r="D80" s="74" t="s">
        <v>67</v>
      </c>
      <c r="E80" s="74" t="s">
        <v>0</v>
      </c>
      <c r="F80" s="74" t="s">
        <v>59</v>
      </c>
      <c r="G80" s="74" t="s">
        <v>0</v>
      </c>
      <c r="H80" s="74" t="s">
        <v>80</v>
      </c>
      <c r="I80" s="4" t="s">
        <v>77</v>
      </c>
      <c r="J80" s="5">
        <v>100</v>
      </c>
      <c r="K80" s="5">
        <v>100</v>
      </c>
      <c r="L80" s="5">
        <v>100</v>
      </c>
      <c r="M80" s="7">
        <v>5</v>
      </c>
    </row>
    <row r="81" spans="1:13" ht="163.15" customHeight="1">
      <c r="A81" s="81" t="s">
        <v>468</v>
      </c>
      <c r="B81" s="74" t="s">
        <v>58</v>
      </c>
      <c r="C81" s="74" t="s">
        <v>62</v>
      </c>
      <c r="D81" s="74" t="s">
        <v>67</v>
      </c>
      <c r="E81" s="74" t="s">
        <v>0</v>
      </c>
      <c r="F81" s="74" t="s">
        <v>59</v>
      </c>
      <c r="G81" s="74" t="s">
        <v>0</v>
      </c>
      <c r="H81" s="74" t="s">
        <v>79</v>
      </c>
      <c r="I81" s="4" t="s">
        <v>77</v>
      </c>
      <c r="J81" s="5">
        <v>100</v>
      </c>
      <c r="K81" s="5">
        <v>100</v>
      </c>
      <c r="L81" s="5">
        <v>100</v>
      </c>
      <c r="M81" s="7">
        <v>5</v>
      </c>
    </row>
    <row r="82" spans="1:13" ht="163.15" customHeight="1">
      <c r="A82" s="81" t="s">
        <v>468</v>
      </c>
      <c r="B82" s="74" t="s">
        <v>58</v>
      </c>
      <c r="C82" s="74" t="s">
        <v>62</v>
      </c>
      <c r="D82" s="74" t="s">
        <v>67</v>
      </c>
      <c r="E82" s="74" t="s">
        <v>0</v>
      </c>
      <c r="F82" s="74" t="s">
        <v>59</v>
      </c>
      <c r="G82" s="74" t="s">
        <v>0</v>
      </c>
      <c r="H82" s="74" t="s">
        <v>78</v>
      </c>
      <c r="I82" s="4" t="s">
        <v>77</v>
      </c>
      <c r="J82" s="5">
        <v>0</v>
      </c>
      <c r="K82" s="5">
        <v>0</v>
      </c>
      <c r="L82" s="5">
        <v>0</v>
      </c>
      <c r="M82" s="7">
        <v>5</v>
      </c>
    </row>
    <row r="83" spans="1:13" ht="162" customHeight="1">
      <c r="A83" s="81" t="s">
        <v>469</v>
      </c>
      <c r="B83" s="74" t="s">
        <v>58</v>
      </c>
      <c r="C83" s="74" t="s">
        <v>63</v>
      </c>
      <c r="D83" s="74" t="s">
        <v>67</v>
      </c>
      <c r="E83" s="74" t="s">
        <v>0</v>
      </c>
      <c r="F83" s="74" t="s">
        <v>59</v>
      </c>
      <c r="G83" s="74" t="s">
        <v>0</v>
      </c>
      <c r="H83" s="74" t="s">
        <v>76</v>
      </c>
      <c r="I83" s="4" t="s">
        <v>77</v>
      </c>
      <c r="J83" s="5">
        <f>Part1_1!K21/40*100</f>
        <v>7.5</v>
      </c>
      <c r="K83" s="5">
        <f>J83</f>
        <v>7.5</v>
      </c>
      <c r="L83" s="5">
        <f>J83</f>
        <v>7.5</v>
      </c>
      <c r="M83" s="7">
        <v>5</v>
      </c>
    </row>
    <row r="84" spans="1:13" ht="166.15" customHeight="1">
      <c r="A84" s="81" t="s">
        <v>469</v>
      </c>
      <c r="B84" s="74" t="s">
        <v>58</v>
      </c>
      <c r="C84" s="74" t="s">
        <v>63</v>
      </c>
      <c r="D84" s="74" t="s">
        <v>67</v>
      </c>
      <c r="E84" s="74" t="s">
        <v>0</v>
      </c>
      <c r="F84" s="74" t="s">
        <v>59</v>
      </c>
      <c r="G84" s="74" t="s">
        <v>0</v>
      </c>
      <c r="H84" s="74" t="s">
        <v>455</v>
      </c>
      <c r="I84" s="4" t="s">
        <v>77</v>
      </c>
      <c r="J84" s="5">
        <v>0</v>
      </c>
      <c r="K84" s="5">
        <v>0</v>
      </c>
      <c r="L84" s="5">
        <v>0</v>
      </c>
      <c r="M84" s="7">
        <v>5</v>
      </c>
    </row>
    <row r="85" spans="1:13" ht="159" customHeight="1">
      <c r="A85" s="81" t="s">
        <v>469</v>
      </c>
      <c r="B85" s="74" t="s">
        <v>58</v>
      </c>
      <c r="C85" s="74" t="s">
        <v>63</v>
      </c>
      <c r="D85" s="74" t="s">
        <v>67</v>
      </c>
      <c r="E85" s="74" t="s">
        <v>0</v>
      </c>
      <c r="F85" s="74" t="s">
        <v>59</v>
      </c>
      <c r="G85" s="74" t="s">
        <v>0</v>
      </c>
      <c r="H85" s="74" t="s">
        <v>454</v>
      </c>
      <c r="I85" s="4" t="s">
        <v>77</v>
      </c>
      <c r="J85" s="5">
        <v>100</v>
      </c>
      <c r="K85" s="5">
        <v>100</v>
      </c>
      <c r="L85" s="5">
        <v>100</v>
      </c>
      <c r="M85" s="7">
        <v>5</v>
      </c>
    </row>
    <row r="86" spans="1:13" ht="162.6" customHeight="1">
      <c r="A86" s="81" t="s">
        <v>469</v>
      </c>
      <c r="B86" s="74" t="s">
        <v>58</v>
      </c>
      <c r="C86" s="74" t="s">
        <v>63</v>
      </c>
      <c r="D86" s="74" t="s">
        <v>67</v>
      </c>
      <c r="E86" s="74" t="s">
        <v>0</v>
      </c>
      <c r="F86" s="74" t="s">
        <v>59</v>
      </c>
      <c r="G86" s="74" t="s">
        <v>0</v>
      </c>
      <c r="H86" s="74" t="s">
        <v>80</v>
      </c>
      <c r="I86" s="4" t="s">
        <v>77</v>
      </c>
      <c r="J86" s="5">
        <v>100</v>
      </c>
      <c r="K86" s="5">
        <v>100</v>
      </c>
      <c r="L86" s="5">
        <v>100</v>
      </c>
      <c r="M86" s="7">
        <v>5</v>
      </c>
    </row>
    <row r="87" spans="1:13" ht="166.15" customHeight="1">
      <c r="A87" s="81" t="s">
        <v>469</v>
      </c>
      <c r="B87" s="74" t="s">
        <v>58</v>
      </c>
      <c r="C87" s="74" t="s">
        <v>63</v>
      </c>
      <c r="D87" s="74" t="s">
        <v>67</v>
      </c>
      <c r="E87" s="74" t="s">
        <v>0</v>
      </c>
      <c r="F87" s="74" t="s">
        <v>59</v>
      </c>
      <c r="G87" s="74" t="s">
        <v>0</v>
      </c>
      <c r="H87" s="74" t="s">
        <v>79</v>
      </c>
      <c r="I87" s="4" t="s">
        <v>77</v>
      </c>
      <c r="J87" s="5">
        <v>100</v>
      </c>
      <c r="K87" s="5">
        <v>100</v>
      </c>
      <c r="L87" s="5">
        <v>100</v>
      </c>
      <c r="M87" s="7">
        <v>5</v>
      </c>
    </row>
    <row r="88" spans="1:13" ht="284.45" customHeight="1">
      <c r="A88" s="81" t="s">
        <v>469</v>
      </c>
      <c r="B88" s="74" t="s">
        <v>58</v>
      </c>
      <c r="C88" s="74" t="s">
        <v>63</v>
      </c>
      <c r="D88" s="74" t="s">
        <v>67</v>
      </c>
      <c r="E88" s="74" t="s">
        <v>0</v>
      </c>
      <c r="F88" s="74" t="s">
        <v>59</v>
      </c>
      <c r="G88" s="74" t="s">
        <v>0</v>
      </c>
      <c r="H88" s="74" t="s">
        <v>78</v>
      </c>
      <c r="I88" s="4" t="s">
        <v>77</v>
      </c>
      <c r="J88" s="5">
        <v>0</v>
      </c>
      <c r="K88" s="5">
        <v>0</v>
      </c>
      <c r="L88" s="5">
        <v>0</v>
      </c>
      <c r="M88" s="7">
        <v>5</v>
      </c>
    </row>
    <row r="89" spans="1:13" ht="166.9" customHeight="1">
      <c r="A89" s="81" t="s">
        <v>470</v>
      </c>
      <c r="B89" s="74" t="s">
        <v>58</v>
      </c>
      <c r="C89" s="74" t="s">
        <v>64</v>
      </c>
      <c r="D89" s="74" t="s">
        <v>67</v>
      </c>
      <c r="E89" s="74" t="s">
        <v>0</v>
      </c>
      <c r="F89" s="74" t="s">
        <v>59</v>
      </c>
      <c r="G89" s="74" t="s">
        <v>0</v>
      </c>
      <c r="H89" s="74" t="s">
        <v>76</v>
      </c>
      <c r="I89" s="4" t="s">
        <v>77</v>
      </c>
      <c r="J89" s="5">
        <f>Part1_1!K22/40*100</f>
        <v>7.5</v>
      </c>
      <c r="K89" s="5">
        <f>J89</f>
        <v>7.5</v>
      </c>
      <c r="L89" s="5">
        <f>J89</f>
        <v>7.5</v>
      </c>
      <c r="M89" s="7">
        <v>5</v>
      </c>
    </row>
    <row r="90" spans="1:13" ht="162" customHeight="1">
      <c r="A90" s="81" t="s">
        <v>470</v>
      </c>
      <c r="B90" s="74" t="s">
        <v>58</v>
      </c>
      <c r="C90" s="74" t="s">
        <v>64</v>
      </c>
      <c r="D90" s="74" t="s">
        <v>67</v>
      </c>
      <c r="E90" s="74" t="s">
        <v>0</v>
      </c>
      <c r="F90" s="74" t="s">
        <v>59</v>
      </c>
      <c r="G90" s="74" t="s">
        <v>0</v>
      </c>
      <c r="H90" s="74" t="s">
        <v>405</v>
      </c>
      <c r="I90" s="4" t="s">
        <v>77</v>
      </c>
      <c r="J90" s="5">
        <v>0</v>
      </c>
      <c r="K90" s="5">
        <v>0</v>
      </c>
      <c r="L90" s="5">
        <v>0</v>
      </c>
      <c r="M90" s="7">
        <v>5</v>
      </c>
    </row>
    <row r="91" spans="1:13" ht="160.15" customHeight="1">
      <c r="A91" s="81" t="s">
        <v>470</v>
      </c>
      <c r="B91" s="74" t="s">
        <v>58</v>
      </c>
      <c r="C91" s="74" t="s">
        <v>64</v>
      </c>
      <c r="D91" s="74" t="s">
        <v>67</v>
      </c>
      <c r="E91" s="74" t="s">
        <v>0</v>
      </c>
      <c r="F91" s="74" t="s">
        <v>59</v>
      </c>
      <c r="G91" s="74" t="s">
        <v>0</v>
      </c>
      <c r="H91" s="74" t="s">
        <v>454</v>
      </c>
      <c r="I91" s="4" t="s">
        <v>77</v>
      </c>
      <c r="J91" s="5">
        <v>100</v>
      </c>
      <c r="K91" s="5">
        <v>100</v>
      </c>
      <c r="L91" s="5">
        <v>100</v>
      </c>
      <c r="M91" s="7">
        <v>5</v>
      </c>
    </row>
    <row r="92" spans="1:13" ht="161.44999999999999" customHeight="1">
      <c r="A92" s="81" t="s">
        <v>470</v>
      </c>
      <c r="B92" s="74" t="s">
        <v>58</v>
      </c>
      <c r="C92" s="74" t="s">
        <v>64</v>
      </c>
      <c r="D92" s="74" t="s">
        <v>67</v>
      </c>
      <c r="E92" s="74" t="s">
        <v>0</v>
      </c>
      <c r="F92" s="74" t="s">
        <v>59</v>
      </c>
      <c r="G92" s="74" t="s">
        <v>0</v>
      </c>
      <c r="H92" s="74" t="s">
        <v>80</v>
      </c>
      <c r="I92" s="4" t="s">
        <v>77</v>
      </c>
      <c r="J92" s="5">
        <v>100</v>
      </c>
      <c r="K92" s="5">
        <v>100</v>
      </c>
      <c r="L92" s="5">
        <v>100</v>
      </c>
      <c r="M92" s="7">
        <v>5</v>
      </c>
    </row>
    <row r="93" spans="1:13" ht="162" customHeight="1">
      <c r="A93" s="81" t="s">
        <v>470</v>
      </c>
      <c r="B93" s="74" t="s">
        <v>58</v>
      </c>
      <c r="C93" s="74" t="s">
        <v>64</v>
      </c>
      <c r="D93" s="74" t="s">
        <v>67</v>
      </c>
      <c r="E93" s="74" t="s">
        <v>0</v>
      </c>
      <c r="F93" s="74" t="s">
        <v>59</v>
      </c>
      <c r="G93" s="74" t="s">
        <v>0</v>
      </c>
      <c r="H93" s="74" t="s">
        <v>79</v>
      </c>
      <c r="I93" s="4" t="s">
        <v>77</v>
      </c>
      <c r="J93" s="5">
        <v>100</v>
      </c>
      <c r="K93" s="5">
        <v>100</v>
      </c>
      <c r="L93" s="5">
        <v>100</v>
      </c>
      <c r="M93" s="7">
        <v>5</v>
      </c>
    </row>
    <row r="94" spans="1:13" ht="161.44999999999999" customHeight="1">
      <c r="A94" s="81" t="s">
        <v>470</v>
      </c>
      <c r="B94" s="74" t="s">
        <v>58</v>
      </c>
      <c r="C94" s="74" t="s">
        <v>64</v>
      </c>
      <c r="D94" s="74" t="s">
        <v>67</v>
      </c>
      <c r="E94" s="74" t="s">
        <v>0</v>
      </c>
      <c r="F94" s="74" t="s">
        <v>59</v>
      </c>
      <c r="G94" s="74" t="s">
        <v>0</v>
      </c>
      <c r="H94" s="74" t="s">
        <v>78</v>
      </c>
      <c r="I94" s="4" t="s">
        <v>77</v>
      </c>
      <c r="J94" s="5">
        <v>0</v>
      </c>
      <c r="K94" s="5">
        <v>0</v>
      </c>
      <c r="L94" s="5">
        <v>0</v>
      </c>
      <c r="M94" s="7">
        <v>5</v>
      </c>
    </row>
    <row r="95" spans="1:13" ht="157.9" customHeight="1">
      <c r="A95" s="81" t="s">
        <v>471</v>
      </c>
      <c r="B95" s="74" t="s">
        <v>58</v>
      </c>
      <c r="C95" s="74" t="s">
        <v>285</v>
      </c>
      <c r="D95" s="74" t="s">
        <v>67</v>
      </c>
      <c r="E95" s="74" t="s">
        <v>0</v>
      </c>
      <c r="F95" s="74" t="s">
        <v>59</v>
      </c>
      <c r="G95" s="74" t="s">
        <v>0</v>
      </c>
      <c r="H95" s="74" t="s">
        <v>76</v>
      </c>
      <c r="I95" s="4" t="s">
        <v>77</v>
      </c>
      <c r="J95" s="5">
        <f>Part1_1!K23/40*100</f>
        <v>7.5</v>
      </c>
      <c r="K95" s="5">
        <v>100</v>
      </c>
      <c r="L95" s="5">
        <v>100</v>
      </c>
      <c r="M95" s="7">
        <v>5</v>
      </c>
    </row>
    <row r="96" spans="1:13" ht="162" customHeight="1">
      <c r="A96" s="81" t="s">
        <v>471</v>
      </c>
      <c r="B96" s="74" t="s">
        <v>58</v>
      </c>
      <c r="C96" s="74" t="s">
        <v>285</v>
      </c>
      <c r="D96" s="74" t="s">
        <v>67</v>
      </c>
      <c r="E96" s="74" t="s">
        <v>0</v>
      </c>
      <c r="F96" s="74" t="s">
        <v>59</v>
      </c>
      <c r="G96" s="74" t="s">
        <v>0</v>
      </c>
      <c r="H96" s="74" t="s">
        <v>455</v>
      </c>
      <c r="I96" s="4" t="s">
        <v>77</v>
      </c>
      <c r="J96" s="5">
        <v>0</v>
      </c>
      <c r="K96" s="5">
        <v>0</v>
      </c>
      <c r="L96" s="5">
        <v>0</v>
      </c>
      <c r="M96" s="7">
        <v>5</v>
      </c>
    </row>
    <row r="97" spans="1:13" ht="163.9" customHeight="1">
      <c r="A97" s="81" t="s">
        <v>471</v>
      </c>
      <c r="B97" s="74" t="s">
        <v>58</v>
      </c>
      <c r="C97" s="74" t="s">
        <v>285</v>
      </c>
      <c r="D97" s="74" t="s">
        <v>67</v>
      </c>
      <c r="E97" s="74" t="s">
        <v>0</v>
      </c>
      <c r="F97" s="74" t="s">
        <v>59</v>
      </c>
      <c r="G97" s="74" t="s">
        <v>0</v>
      </c>
      <c r="H97" s="74" t="s">
        <v>454</v>
      </c>
      <c r="I97" s="4" t="s">
        <v>77</v>
      </c>
      <c r="J97" s="5">
        <v>100</v>
      </c>
      <c r="K97" s="5">
        <v>100</v>
      </c>
      <c r="L97" s="5">
        <v>100</v>
      </c>
      <c r="M97" s="7">
        <v>5</v>
      </c>
    </row>
    <row r="98" spans="1:13" ht="162.6" customHeight="1">
      <c r="A98" s="81" t="s">
        <v>471</v>
      </c>
      <c r="B98" s="74" t="s">
        <v>58</v>
      </c>
      <c r="C98" s="74" t="s">
        <v>285</v>
      </c>
      <c r="D98" s="74" t="s">
        <v>67</v>
      </c>
      <c r="E98" s="74" t="s">
        <v>0</v>
      </c>
      <c r="F98" s="74" t="s">
        <v>59</v>
      </c>
      <c r="G98" s="74" t="s">
        <v>0</v>
      </c>
      <c r="H98" s="74" t="s">
        <v>80</v>
      </c>
      <c r="I98" s="4" t="s">
        <v>77</v>
      </c>
      <c r="J98" s="5">
        <v>100</v>
      </c>
      <c r="K98" s="5">
        <v>100</v>
      </c>
      <c r="L98" s="5">
        <v>100</v>
      </c>
      <c r="M98" s="7">
        <v>5</v>
      </c>
    </row>
    <row r="99" spans="1:13" ht="160.15" customHeight="1">
      <c r="A99" s="81" t="s">
        <v>471</v>
      </c>
      <c r="B99" s="74" t="s">
        <v>58</v>
      </c>
      <c r="C99" s="74" t="s">
        <v>285</v>
      </c>
      <c r="D99" s="74" t="s">
        <v>67</v>
      </c>
      <c r="E99" s="74" t="s">
        <v>0</v>
      </c>
      <c r="F99" s="74" t="s">
        <v>59</v>
      </c>
      <c r="G99" s="74" t="s">
        <v>0</v>
      </c>
      <c r="H99" s="74" t="s">
        <v>79</v>
      </c>
      <c r="I99" s="4" t="s">
        <v>77</v>
      </c>
      <c r="J99" s="5">
        <v>100</v>
      </c>
      <c r="K99" s="5">
        <v>100</v>
      </c>
      <c r="L99" s="5">
        <v>100</v>
      </c>
      <c r="M99" s="7">
        <v>5</v>
      </c>
    </row>
    <row r="100" spans="1:13" ht="281.45" customHeight="1">
      <c r="A100" s="81" t="s">
        <v>471</v>
      </c>
      <c r="B100" s="74" t="s">
        <v>58</v>
      </c>
      <c r="C100" s="74" t="s">
        <v>285</v>
      </c>
      <c r="D100" s="74" t="s">
        <v>67</v>
      </c>
      <c r="E100" s="74" t="s">
        <v>0</v>
      </c>
      <c r="F100" s="74" t="s">
        <v>59</v>
      </c>
      <c r="G100" s="74" t="s">
        <v>0</v>
      </c>
      <c r="H100" s="74" t="s">
        <v>78</v>
      </c>
      <c r="I100" s="4" t="s">
        <v>77</v>
      </c>
      <c r="J100" s="5">
        <v>0</v>
      </c>
      <c r="K100" s="5">
        <v>0</v>
      </c>
      <c r="L100" s="5">
        <v>0</v>
      </c>
      <c r="M100" s="7">
        <v>5</v>
      </c>
    </row>
    <row r="101" spans="1:13" ht="165" customHeight="1">
      <c r="A101" s="74" t="s">
        <v>69</v>
      </c>
      <c r="B101" s="74" t="s">
        <v>58</v>
      </c>
      <c r="C101" s="74" t="s">
        <v>286</v>
      </c>
      <c r="D101" s="74" t="s">
        <v>67</v>
      </c>
      <c r="E101" s="74" t="s">
        <v>0</v>
      </c>
      <c r="F101" s="74" t="s">
        <v>59</v>
      </c>
      <c r="G101" s="74" t="s">
        <v>0</v>
      </c>
      <c r="H101" s="74" t="s">
        <v>76</v>
      </c>
      <c r="I101" s="4" t="s">
        <v>77</v>
      </c>
      <c r="J101" s="5">
        <f>Part1_1!K24/40*100</f>
        <v>7.5</v>
      </c>
      <c r="K101" s="5">
        <f>J101</f>
        <v>7.5</v>
      </c>
      <c r="L101" s="5">
        <f>J101</f>
        <v>7.5</v>
      </c>
      <c r="M101" s="7">
        <v>5</v>
      </c>
    </row>
    <row r="102" spans="1:13" ht="166.9" customHeight="1">
      <c r="A102" s="81" t="s">
        <v>472</v>
      </c>
      <c r="B102" s="74" t="s">
        <v>58</v>
      </c>
      <c r="C102" s="74" t="s">
        <v>286</v>
      </c>
      <c r="D102" s="74" t="s">
        <v>67</v>
      </c>
      <c r="E102" s="74" t="s">
        <v>0</v>
      </c>
      <c r="F102" s="74" t="s">
        <v>59</v>
      </c>
      <c r="G102" s="74" t="s">
        <v>0</v>
      </c>
      <c r="H102" s="74" t="s">
        <v>455</v>
      </c>
      <c r="I102" s="4" t="s">
        <v>77</v>
      </c>
      <c r="J102" s="5">
        <v>0</v>
      </c>
      <c r="K102" s="5">
        <v>0</v>
      </c>
      <c r="L102" s="5">
        <v>0</v>
      </c>
      <c r="M102" s="7">
        <v>5</v>
      </c>
    </row>
    <row r="103" spans="1:13" ht="163.15" customHeight="1">
      <c r="A103" s="81" t="s">
        <v>472</v>
      </c>
      <c r="B103" s="74" t="s">
        <v>58</v>
      </c>
      <c r="C103" s="74" t="s">
        <v>286</v>
      </c>
      <c r="D103" s="74" t="s">
        <v>67</v>
      </c>
      <c r="E103" s="74" t="s">
        <v>0</v>
      </c>
      <c r="F103" s="74" t="s">
        <v>59</v>
      </c>
      <c r="G103" s="74" t="s">
        <v>0</v>
      </c>
      <c r="H103" s="74" t="s">
        <v>454</v>
      </c>
      <c r="I103" s="4" t="s">
        <v>77</v>
      </c>
      <c r="J103" s="5">
        <v>100</v>
      </c>
      <c r="K103" s="5">
        <v>100</v>
      </c>
      <c r="L103" s="5">
        <v>100</v>
      </c>
      <c r="M103" s="7">
        <v>5</v>
      </c>
    </row>
    <row r="104" spans="1:13" ht="163.15" customHeight="1">
      <c r="A104" s="81" t="s">
        <v>472</v>
      </c>
      <c r="B104" s="74" t="s">
        <v>58</v>
      </c>
      <c r="C104" s="74" t="s">
        <v>286</v>
      </c>
      <c r="D104" s="74" t="s">
        <v>67</v>
      </c>
      <c r="E104" s="74" t="s">
        <v>0</v>
      </c>
      <c r="F104" s="74" t="s">
        <v>59</v>
      </c>
      <c r="G104" s="74" t="s">
        <v>0</v>
      </c>
      <c r="H104" s="74" t="s">
        <v>80</v>
      </c>
      <c r="I104" s="4" t="s">
        <v>77</v>
      </c>
      <c r="J104" s="5">
        <v>100</v>
      </c>
      <c r="K104" s="5">
        <v>100</v>
      </c>
      <c r="L104" s="5">
        <v>100</v>
      </c>
      <c r="M104" s="7">
        <v>5</v>
      </c>
    </row>
    <row r="105" spans="1:13" ht="160.15" customHeight="1">
      <c r="A105" s="81" t="s">
        <v>472</v>
      </c>
      <c r="B105" s="74" t="s">
        <v>58</v>
      </c>
      <c r="C105" s="74" t="s">
        <v>286</v>
      </c>
      <c r="D105" s="74" t="s">
        <v>67</v>
      </c>
      <c r="E105" s="74" t="s">
        <v>0</v>
      </c>
      <c r="F105" s="74" t="s">
        <v>59</v>
      </c>
      <c r="G105" s="74" t="s">
        <v>0</v>
      </c>
      <c r="H105" s="74" t="s">
        <v>79</v>
      </c>
      <c r="I105" s="4" t="s">
        <v>77</v>
      </c>
      <c r="J105" s="5">
        <v>100</v>
      </c>
      <c r="K105" s="5">
        <v>100</v>
      </c>
      <c r="L105" s="5">
        <v>100</v>
      </c>
      <c r="M105" s="7">
        <v>5</v>
      </c>
    </row>
    <row r="106" spans="1:13" ht="168.6" customHeight="1">
      <c r="A106" s="81" t="s">
        <v>472</v>
      </c>
      <c r="B106" s="74" t="s">
        <v>58</v>
      </c>
      <c r="C106" s="74" t="s">
        <v>286</v>
      </c>
      <c r="D106" s="74" t="s">
        <v>67</v>
      </c>
      <c r="E106" s="74" t="s">
        <v>0</v>
      </c>
      <c r="F106" s="74" t="s">
        <v>59</v>
      </c>
      <c r="G106" s="74" t="s">
        <v>0</v>
      </c>
      <c r="H106" s="74" t="s">
        <v>78</v>
      </c>
      <c r="I106" s="4" t="s">
        <v>77</v>
      </c>
      <c r="J106" s="5">
        <v>0</v>
      </c>
      <c r="K106" s="5">
        <v>0</v>
      </c>
      <c r="L106" s="5">
        <v>0</v>
      </c>
      <c r="M106" s="7">
        <v>5</v>
      </c>
    </row>
    <row r="107" spans="1:13" ht="164.45" customHeight="1">
      <c r="A107" s="81" t="s">
        <v>473</v>
      </c>
      <c r="B107" s="74" t="s">
        <v>58</v>
      </c>
      <c r="C107" s="74" t="s">
        <v>287</v>
      </c>
      <c r="D107" s="74" t="s">
        <v>67</v>
      </c>
      <c r="E107" s="74" t="s">
        <v>0</v>
      </c>
      <c r="F107" s="74" t="s">
        <v>59</v>
      </c>
      <c r="G107" s="74" t="s">
        <v>0</v>
      </c>
      <c r="H107" s="74" t="s">
        <v>76</v>
      </c>
      <c r="I107" s="4" t="s">
        <v>77</v>
      </c>
      <c r="J107" s="5">
        <f>Part1_1!K25/40*100</f>
        <v>7.5</v>
      </c>
      <c r="K107" s="5">
        <f>J107</f>
        <v>7.5</v>
      </c>
      <c r="L107" s="5">
        <f>J107</f>
        <v>7.5</v>
      </c>
      <c r="M107" s="7">
        <v>5</v>
      </c>
    </row>
    <row r="108" spans="1:13" ht="160.15" customHeight="1">
      <c r="A108" s="81" t="s">
        <v>473</v>
      </c>
      <c r="B108" s="74" t="s">
        <v>58</v>
      </c>
      <c r="C108" s="74" t="s">
        <v>287</v>
      </c>
      <c r="D108" s="74" t="s">
        <v>67</v>
      </c>
      <c r="E108" s="74" t="s">
        <v>0</v>
      </c>
      <c r="F108" s="74" t="s">
        <v>59</v>
      </c>
      <c r="G108" s="74" t="s">
        <v>0</v>
      </c>
      <c r="H108" s="74" t="s">
        <v>405</v>
      </c>
      <c r="I108" s="4" t="s">
        <v>77</v>
      </c>
      <c r="J108" s="5">
        <v>0</v>
      </c>
      <c r="K108" s="5">
        <v>0</v>
      </c>
      <c r="L108" s="5">
        <v>0</v>
      </c>
      <c r="M108" s="7">
        <v>5</v>
      </c>
    </row>
    <row r="109" spans="1:13" ht="165" customHeight="1">
      <c r="A109" s="81" t="s">
        <v>473</v>
      </c>
      <c r="B109" s="74" t="s">
        <v>58</v>
      </c>
      <c r="C109" s="74" t="s">
        <v>287</v>
      </c>
      <c r="D109" s="74" t="s">
        <v>67</v>
      </c>
      <c r="E109" s="74" t="s">
        <v>0</v>
      </c>
      <c r="F109" s="74" t="s">
        <v>59</v>
      </c>
      <c r="G109" s="74" t="s">
        <v>0</v>
      </c>
      <c r="H109" s="74" t="s">
        <v>454</v>
      </c>
      <c r="I109" s="4" t="s">
        <v>77</v>
      </c>
      <c r="J109" s="5">
        <v>100</v>
      </c>
      <c r="K109" s="5">
        <v>100</v>
      </c>
      <c r="L109" s="5">
        <v>100</v>
      </c>
      <c r="M109" s="7">
        <v>5</v>
      </c>
    </row>
    <row r="110" spans="1:13" ht="162" customHeight="1">
      <c r="A110" s="81" t="s">
        <v>473</v>
      </c>
      <c r="B110" s="74" t="s">
        <v>58</v>
      </c>
      <c r="C110" s="74" t="s">
        <v>287</v>
      </c>
      <c r="D110" s="74" t="s">
        <v>67</v>
      </c>
      <c r="E110" s="74" t="s">
        <v>0</v>
      </c>
      <c r="F110" s="74" t="s">
        <v>59</v>
      </c>
      <c r="G110" s="74" t="s">
        <v>0</v>
      </c>
      <c r="H110" s="74" t="s">
        <v>80</v>
      </c>
      <c r="I110" s="4" t="s">
        <v>77</v>
      </c>
      <c r="J110" s="5">
        <v>100</v>
      </c>
      <c r="K110" s="5">
        <v>100</v>
      </c>
      <c r="L110" s="5">
        <v>100</v>
      </c>
      <c r="M110" s="7">
        <v>5</v>
      </c>
    </row>
    <row r="111" spans="1:13" ht="164.45" customHeight="1">
      <c r="A111" s="81" t="s">
        <v>473</v>
      </c>
      <c r="B111" s="74" t="s">
        <v>58</v>
      </c>
      <c r="C111" s="74" t="s">
        <v>287</v>
      </c>
      <c r="D111" s="74" t="s">
        <v>67</v>
      </c>
      <c r="E111" s="74" t="s">
        <v>0</v>
      </c>
      <c r="F111" s="74" t="s">
        <v>59</v>
      </c>
      <c r="G111" s="74" t="s">
        <v>0</v>
      </c>
      <c r="H111" s="74" t="s">
        <v>79</v>
      </c>
      <c r="I111" s="4" t="s">
        <v>77</v>
      </c>
      <c r="J111" s="5">
        <v>100</v>
      </c>
      <c r="K111" s="5">
        <v>100</v>
      </c>
      <c r="L111" s="5">
        <v>100</v>
      </c>
      <c r="M111" s="7">
        <v>5</v>
      </c>
    </row>
    <row r="112" spans="1:13" ht="284.45" customHeight="1">
      <c r="A112" s="81" t="s">
        <v>473</v>
      </c>
      <c r="B112" s="74" t="s">
        <v>58</v>
      </c>
      <c r="C112" s="74" t="s">
        <v>287</v>
      </c>
      <c r="D112" s="74" t="s">
        <v>67</v>
      </c>
      <c r="E112" s="74"/>
      <c r="F112" s="74" t="s">
        <v>59</v>
      </c>
      <c r="G112" s="74"/>
      <c r="H112" s="74" t="s">
        <v>78</v>
      </c>
      <c r="I112" s="4" t="s">
        <v>77</v>
      </c>
      <c r="J112" s="5">
        <v>0</v>
      </c>
      <c r="K112" s="5">
        <v>0</v>
      </c>
      <c r="L112" s="5">
        <v>0</v>
      </c>
      <c r="M112" s="7">
        <v>5</v>
      </c>
    </row>
    <row r="113" spans="1:13" ht="50.45" customHeight="1">
      <c r="A113" s="81" t="s">
        <v>474</v>
      </c>
      <c r="B113" s="74" t="s">
        <v>58</v>
      </c>
      <c r="C113" s="74" t="s">
        <v>62</v>
      </c>
      <c r="D113" s="74" t="s">
        <v>68</v>
      </c>
      <c r="E113" s="74"/>
      <c r="F113" s="74" t="s">
        <v>59</v>
      </c>
      <c r="G113" s="74"/>
      <c r="H113" s="74" t="s">
        <v>76</v>
      </c>
      <c r="I113" s="4" t="s">
        <v>77</v>
      </c>
      <c r="J113" s="5">
        <f>Part1_1!K26/40*100</f>
        <v>25</v>
      </c>
      <c r="K113" s="5">
        <f>J113</f>
        <v>25</v>
      </c>
      <c r="L113" s="5">
        <f>J113</f>
        <v>25</v>
      </c>
      <c r="M113" s="7">
        <v>5</v>
      </c>
    </row>
    <row r="114" spans="1:13" ht="43.15" customHeight="1">
      <c r="A114" s="81" t="s">
        <v>474</v>
      </c>
      <c r="B114" s="74" t="s">
        <v>58</v>
      </c>
      <c r="C114" s="74" t="s">
        <v>62</v>
      </c>
      <c r="D114" s="74" t="s">
        <v>68</v>
      </c>
      <c r="E114" s="74"/>
      <c r="F114" s="74" t="s">
        <v>59</v>
      </c>
      <c r="G114" s="74"/>
      <c r="H114" s="74" t="s">
        <v>455</v>
      </c>
      <c r="I114" s="4" t="s">
        <v>77</v>
      </c>
      <c r="J114" s="5">
        <v>0</v>
      </c>
      <c r="K114" s="5">
        <v>0</v>
      </c>
      <c r="L114" s="5">
        <v>0</v>
      </c>
      <c r="M114" s="7">
        <v>5</v>
      </c>
    </row>
    <row r="115" spans="1:13" ht="42.6" customHeight="1">
      <c r="A115" s="81" t="s">
        <v>474</v>
      </c>
      <c r="B115" s="74" t="s">
        <v>58</v>
      </c>
      <c r="C115" s="74" t="s">
        <v>62</v>
      </c>
      <c r="D115" s="74" t="s">
        <v>68</v>
      </c>
      <c r="E115" s="74"/>
      <c r="F115" s="74" t="s">
        <v>59</v>
      </c>
      <c r="G115" s="74"/>
      <c r="H115" s="74" t="s">
        <v>454</v>
      </c>
      <c r="I115" s="4" t="s">
        <v>77</v>
      </c>
      <c r="J115" s="5">
        <v>100</v>
      </c>
      <c r="K115" s="5">
        <v>100</v>
      </c>
      <c r="L115" s="5">
        <v>100</v>
      </c>
      <c r="M115" s="7">
        <v>5</v>
      </c>
    </row>
    <row r="116" spans="1:13" ht="41.45" customHeight="1">
      <c r="A116" s="81" t="s">
        <v>474</v>
      </c>
      <c r="B116" s="74" t="s">
        <v>58</v>
      </c>
      <c r="C116" s="74" t="s">
        <v>62</v>
      </c>
      <c r="D116" s="74" t="s">
        <v>68</v>
      </c>
      <c r="E116" s="74"/>
      <c r="F116" s="74" t="s">
        <v>59</v>
      </c>
      <c r="G116" s="74"/>
      <c r="H116" s="74" t="s">
        <v>80</v>
      </c>
      <c r="I116" s="4" t="s">
        <v>77</v>
      </c>
      <c r="J116" s="5">
        <v>100</v>
      </c>
      <c r="K116" s="5">
        <v>100</v>
      </c>
      <c r="L116" s="5">
        <v>100</v>
      </c>
      <c r="M116" s="7">
        <v>5</v>
      </c>
    </row>
    <row r="117" spans="1:13" ht="60.6" customHeight="1">
      <c r="A117" s="81" t="s">
        <v>474</v>
      </c>
      <c r="B117" s="74" t="s">
        <v>58</v>
      </c>
      <c r="C117" s="74" t="s">
        <v>62</v>
      </c>
      <c r="D117" s="74" t="s">
        <v>68</v>
      </c>
      <c r="E117" s="74" t="s">
        <v>0</v>
      </c>
      <c r="F117" s="74" t="s">
        <v>59</v>
      </c>
      <c r="G117" s="74" t="s">
        <v>0</v>
      </c>
      <c r="H117" s="74" t="s">
        <v>79</v>
      </c>
      <c r="I117" s="4" t="s">
        <v>77</v>
      </c>
      <c r="J117" s="5">
        <v>100</v>
      </c>
      <c r="K117" s="5">
        <v>100</v>
      </c>
      <c r="L117" s="5">
        <v>100</v>
      </c>
      <c r="M117" s="7">
        <v>5</v>
      </c>
    </row>
    <row r="118" spans="1:13" ht="285" customHeight="1">
      <c r="A118" s="81" t="s">
        <v>474</v>
      </c>
      <c r="B118" s="74" t="s">
        <v>58</v>
      </c>
      <c r="C118" s="74" t="s">
        <v>62</v>
      </c>
      <c r="D118" s="74" t="s">
        <v>68</v>
      </c>
      <c r="E118" s="74" t="s">
        <v>0</v>
      </c>
      <c r="F118" s="74" t="s">
        <v>59</v>
      </c>
      <c r="G118" s="74" t="s">
        <v>0</v>
      </c>
      <c r="H118" s="74" t="s">
        <v>78</v>
      </c>
      <c r="I118" s="4" t="s">
        <v>77</v>
      </c>
      <c r="J118" s="5">
        <v>0</v>
      </c>
      <c r="K118" s="5">
        <v>0</v>
      </c>
      <c r="L118" s="5">
        <v>0</v>
      </c>
      <c r="M118" s="7">
        <v>5</v>
      </c>
    </row>
    <row r="119" spans="1:13" ht="55.15" customHeight="1">
      <c r="A119" s="81" t="s">
        <v>475</v>
      </c>
      <c r="B119" s="74" t="s">
        <v>58</v>
      </c>
      <c r="C119" s="74" t="s">
        <v>63</v>
      </c>
      <c r="D119" s="74" t="s">
        <v>68</v>
      </c>
      <c r="E119" s="74" t="s">
        <v>0</v>
      </c>
      <c r="F119" s="74" t="s">
        <v>59</v>
      </c>
      <c r="G119" s="74" t="s">
        <v>0</v>
      </c>
      <c r="H119" s="74" t="s">
        <v>76</v>
      </c>
      <c r="I119" s="4" t="s">
        <v>77</v>
      </c>
      <c r="J119" s="5">
        <f>Part1_1!K27/40*100</f>
        <v>25</v>
      </c>
      <c r="K119" s="5">
        <f>J119</f>
        <v>25</v>
      </c>
      <c r="L119" s="5">
        <f>J119</f>
        <v>25</v>
      </c>
      <c r="M119" s="7">
        <v>5</v>
      </c>
    </row>
    <row r="120" spans="1:13" ht="41.45" customHeight="1">
      <c r="A120" s="81" t="s">
        <v>475</v>
      </c>
      <c r="B120" s="74" t="s">
        <v>58</v>
      </c>
      <c r="C120" s="74" t="s">
        <v>63</v>
      </c>
      <c r="D120" s="74" t="s">
        <v>68</v>
      </c>
      <c r="E120" s="74" t="s">
        <v>0</v>
      </c>
      <c r="F120" s="74" t="s">
        <v>59</v>
      </c>
      <c r="G120" s="74" t="s">
        <v>0</v>
      </c>
      <c r="H120" s="74" t="s">
        <v>455</v>
      </c>
      <c r="I120" s="4" t="s">
        <v>77</v>
      </c>
      <c r="J120" s="5">
        <v>0</v>
      </c>
      <c r="K120" s="5">
        <v>0</v>
      </c>
      <c r="L120" s="5">
        <v>0</v>
      </c>
      <c r="M120" s="7">
        <v>5</v>
      </c>
    </row>
    <row r="121" spans="1:13" ht="44.45" customHeight="1">
      <c r="A121" s="81" t="s">
        <v>475</v>
      </c>
      <c r="B121" s="74" t="s">
        <v>58</v>
      </c>
      <c r="C121" s="74" t="s">
        <v>63</v>
      </c>
      <c r="D121" s="74" t="s">
        <v>68</v>
      </c>
      <c r="E121" s="75"/>
      <c r="F121" s="74" t="s">
        <v>59</v>
      </c>
      <c r="G121" s="75"/>
      <c r="H121" s="74" t="s">
        <v>454</v>
      </c>
      <c r="I121" s="4" t="s">
        <v>77</v>
      </c>
      <c r="J121" s="5">
        <v>100</v>
      </c>
      <c r="K121" s="5">
        <v>100</v>
      </c>
      <c r="L121" s="5">
        <v>100</v>
      </c>
      <c r="M121" s="7">
        <v>5</v>
      </c>
    </row>
    <row r="122" spans="1:13" ht="40.9" customHeight="1">
      <c r="A122" s="81" t="s">
        <v>475</v>
      </c>
      <c r="B122" s="74" t="s">
        <v>58</v>
      </c>
      <c r="C122" s="74" t="s">
        <v>63</v>
      </c>
      <c r="D122" s="74" t="s">
        <v>68</v>
      </c>
      <c r="E122" s="75"/>
      <c r="F122" s="74" t="s">
        <v>59</v>
      </c>
      <c r="G122" s="75"/>
      <c r="H122" s="74" t="s">
        <v>80</v>
      </c>
      <c r="I122" s="4" t="s">
        <v>77</v>
      </c>
      <c r="J122" s="5">
        <v>100</v>
      </c>
      <c r="K122" s="5">
        <v>100</v>
      </c>
      <c r="L122" s="5">
        <v>100</v>
      </c>
      <c r="M122" s="7">
        <v>5</v>
      </c>
    </row>
    <row r="123" spans="1:13" ht="60.6" customHeight="1">
      <c r="A123" s="81" t="s">
        <v>475</v>
      </c>
      <c r="B123" s="74" t="s">
        <v>58</v>
      </c>
      <c r="C123" s="74" t="s">
        <v>63</v>
      </c>
      <c r="D123" s="74" t="s">
        <v>68</v>
      </c>
      <c r="E123" s="75"/>
      <c r="F123" s="74" t="s">
        <v>59</v>
      </c>
      <c r="G123" s="75"/>
      <c r="H123" s="74" t="s">
        <v>79</v>
      </c>
      <c r="I123" s="4" t="s">
        <v>77</v>
      </c>
      <c r="J123" s="5">
        <v>100</v>
      </c>
      <c r="K123" s="5">
        <v>100</v>
      </c>
      <c r="L123" s="5">
        <v>100</v>
      </c>
      <c r="M123" s="7">
        <v>5</v>
      </c>
    </row>
    <row r="124" spans="1:13" ht="409.5">
      <c r="A124" s="81" t="s">
        <v>475</v>
      </c>
      <c r="B124" s="74" t="s">
        <v>58</v>
      </c>
      <c r="C124" s="74" t="s">
        <v>63</v>
      </c>
      <c r="D124" s="74" t="s">
        <v>68</v>
      </c>
      <c r="E124" s="75"/>
      <c r="F124" s="74" t="s">
        <v>59</v>
      </c>
      <c r="G124" s="75"/>
      <c r="H124" s="74" t="s">
        <v>78</v>
      </c>
      <c r="I124" s="4" t="s">
        <v>77</v>
      </c>
      <c r="J124" s="5">
        <v>0</v>
      </c>
      <c r="K124" s="5">
        <v>0</v>
      </c>
      <c r="L124" s="5">
        <v>0</v>
      </c>
      <c r="M124" s="7">
        <v>5</v>
      </c>
    </row>
    <row r="125" spans="1:13" ht="49.9" customHeight="1">
      <c r="A125" s="81" t="s">
        <v>476</v>
      </c>
      <c r="B125" s="74" t="s">
        <v>58</v>
      </c>
      <c r="C125" s="74" t="s">
        <v>64</v>
      </c>
      <c r="D125" s="74" t="s">
        <v>68</v>
      </c>
      <c r="E125" s="75"/>
      <c r="F125" s="74" t="s">
        <v>59</v>
      </c>
      <c r="G125" s="75"/>
      <c r="H125" s="74" t="s">
        <v>76</v>
      </c>
      <c r="I125" s="4" t="s">
        <v>77</v>
      </c>
      <c r="J125" s="5">
        <f>Part1_1!K28/40*100</f>
        <v>25</v>
      </c>
      <c r="K125" s="5">
        <f>J125</f>
        <v>25</v>
      </c>
      <c r="L125" s="5">
        <f>J125</f>
        <v>25</v>
      </c>
      <c r="M125" s="7">
        <v>5</v>
      </c>
    </row>
    <row r="126" spans="1:13" ht="43.15" customHeight="1">
      <c r="A126" s="81" t="s">
        <v>476</v>
      </c>
      <c r="B126" s="74" t="s">
        <v>58</v>
      </c>
      <c r="C126" s="74" t="s">
        <v>64</v>
      </c>
      <c r="D126" s="74" t="s">
        <v>68</v>
      </c>
      <c r="E126" s="75"/>
      <c r="F126" s="74" t="s">
        <v>59</v>
      </c>
      <c r="G126" s="75"/>
      <c r="H126" s="74" t="s">
        <v>455</v>
      </c>
      <c r="I126" s="4" t="s">
        <v>77</v>
      </c>
      <c r="J126" s="5">
        <v>0</v>
      </c>
      <c r="K126" s="5">
        <v>0</v>
      </c>
      <c r="L126" s="5">
        <v>0</v>
      </c>
      <c r="M126" s="7">
        <v>5</v>
      </c>
    </row>
    <row r="127" spans="1:13" ht="45" customHeight="1">
      <c r="A127" s="81" t="s">
        <v>476</v>
      </c>
      <c r="B127" s="74" t="s">
        <v>58</v>
      </c>
      <c r="C127" s="74" t="s">
        <v>64</v>
      </c>
      <c r="D127" s="74" t="s">
        <v>68</v>
      </c>
      <c r="E127" s="75"/>
      <c r="F127" s="74" t="s">
        <v>59</v>
      </c>
      <c r="G127" s="75"/>
      <c r="H127" s="74" t="s">
        <v>454</v>
      </c>
      <c r="I127" s="4" t="s">
        <v>77</v>
      </c>
      <c r="J127" s="5">
        <v>100</v>
      </c>
      <c r="K127" s="5">
        <v>100</v>
      </c>
      <c r="L127" s="5">
        <v>100</v>
      </c>
      <c r="M127" s="7">
        <v>5</v>
      </c>
    </row>
    <row r="128" spans="1:13" ht="38.450000000000003" customHeight="1">
      <c r="A128" s="81" t="s">
        <v>476</v>
      </c>
      <c r="B128" s="74" t="s">
        <v>58</v>
      </c>
      <c r="C128" s="74" t="s">
        <v>64</v>
      </c>
      <c r="D128" s="76" t="s">
        <v>68</v>
      </c>
      <c r="E128" s="77"/>
      <c r="F128" s="76" t="s">
        <v>59</v>
      </c>
      <c r="G128" s="77"/>
      <c r="H128" s="76" t="s">
        <v>80</v>
      </c>
      <c r="I128" s="20" t="s">
        <v>77</v>
      </c>
      <c r="J128" s="21">
        <v>100</v>
      </c>
      <c r="K128" s="21">
        <v>100</v>
      </c>
      <c r="L128" s="21">
        <v>100</v>
      </c>
      <c r="M128" s="25">
        <v>5</v>
      </c>
    </row>
    <row r="129" spans="1:13" ht="60.6" customHeight="1">
      <c r="A129" s="81" t="s">
        <v>476</v>
      </c>
      <c r="B129" s="78" t="s">
        <v>58</v>
      </c>
      <c r="C129" s="74" t="s">
        <v>64</v>
      </c>
      <c r="D129" s="50" t="s">
        <v>68</v>
      </c>
      <c r="E129" s="79"/>
      <c r="F129" s="76" t="s">
        <v>59</v>
      </c>
      <c r="G129" s="79"/>
      <c r="H129" s="50" t="s">
        <v>79</v>
      </c>
      <c r="I129" s="23" t="s">
        <v>77</v>
      </c>
      <c r="J129" s="24">
        <v>100</v>
      </c>
      <c r="K129" s="24">
        <v>100</v>
      </c>
      <c r="L129" s="24">
        <v>100</v>
      </c>
      <c r="M129" s="26">
        <v>5</v>
      </c>
    </row>
    <row r="130" spans="1:13" ht="409.5">
      <c r="A130" s="81" t="s">
        <v>476</v>
      </c>
      <c r="B130" s="74" t="s">
        <v>58</v>
      </c>
      <c r="C130" s="74" t="s">
        <v>64</v>
      </c>
      <c r="D130" s="50" t="s">
        <v>68</v>
      </c>
      <c r="E130" s="79"/>
      <c r="F130" s="76" t="s">
        <v>59</v>
      </c>
      <c r="G130" s="79"/>
      <c r="H130" s="50" t="s">
        <v>78</v>
      </c>
      <c r="I130" s="23" t="s">
        <v>77</v>
      </c>
      <c r="J130" s="24">
        <v>0</v>
      </c>
      <c r="K130" s="24">
        <v>0</v>
      </c>
      <c r="L130" s="24">
        <v>0</v>
      </c>
      <c r="M130" s="26">
        <v>5</v>
      </c>
    </row>
    <row r="131" spans="1:13" ht="67.5">
      <c r="A131" s="81" t="s">
        <v>477</v>
      </c>
      <c r="B131" s="78" t="s">
        <v>58</v>
      </c>
      <c r="C131" s="74" t="s">
        <v>285</v>
      </c>
      <c r="D131" s="50" t="s">
        <v>68</v>
      </c>
      <c r="E131" s="79"/>
      <c r="F131" s="76" t="s">
        <v>59</v>
      </c>
      <c r="G131" s="79"/>
      <c r="H131" s="50" t="s">
        <v>76</v>
      </c>
      <c r="I131" s="23" t="s">
        <v>77</v>
      </c>
      <c r="J131" s="24">
        <f>Part1_1!K29/40*100</f>
        <v>25</v>
      </c>
      <c r="K131" s="24">
        <f>J131</f>
        <v>25</v>
      </c>
      <c r="L131" s="24">
        <f>J131</f>
        <v>25</v>
      </c>
      <c r="M131" s="26">
        <v>5</v>
      </c>
    </row>
    <row r="132" spans="1:13" ht="56.25">
      <c r="A132" s="81" t="s">
        <v>477</v>
      </c>
      <c r="B132" s="78" t="s">
        <v>58</v>
      </c>
      <c r="C132" s="74" t="s">
        <v>285</v>
      </c>
      <c r="D132" s="50" t="s">
        <v>68</v>
      </c>
      <c r="E132" s="79"/>
      <c r="F132" s="76" t="s">
        <v>59</v>
      </c>
      <c r="G132" s="79"/>
      <c r="H132" s="50" t="s">
        <v>455</v>
      </c>
      <c r="I132" s="23" t="s">
        <v>77</v>
      </c>
      <c r="J132" s="24">
        <v>0</v>
      </c>
      <c r="K132" s="24">
        <v>0</v>
      </c>
      <c r="L132" s="24">
        <v>0</v>
      </c>
      <c r="M132" s="26">
        <v>5</v>
      </c>
    </row>
    <row r="133" spans="1:13" ht="56.25">
      <c r="A133" s="81" t="s">
        <v>477</v>
      </c>
      <c r="B133" s="78" t="s">
        <v>58</v>
      </c>
      <c r="C133" s="74" t="s">
        <v>285</v>
      </c>
      <c r="D133" s="50" t="s">
        <v>68</v>
      </c>
      <c r="E133" s="79"/>
      <c r="F133" s="76" t="s">
        <v>59</v>
      </c>
      <c r="G133" s="79"/>
      <c r="H133" s="50" t="s">
        <v>454</v>
      </c>
      <c r="I133" s="23" t="s">
        <v>77</v>
      </c>
      <c r="J133" s="24">
        <v>100</v>
      </c>
      <c r="K133" s="24">
        <v>100</v>
      </c>
      <c r="L133" s="24">
        <v>100</v>
      </c>
      <c r="M133" s="26">
        <v>5</v>
      </c>
    </row>
    <row r="134" spans="1:13" ht="56.25">
      <c r="A134" s="81" t="s">
        <v>477</v>
      </c>
      <c r="B134" s="78" t="s">
        <v>58</v>
      </c>
      <c r="C134" s="74" t="s">
        <v>285</v>
      </c>
      <c r="D134" s="50" t="s">
        <v>68</v>
      </c>
      <c r="E134" s="79"/>
      <c r="F134" s="76" t="s">
        <v>59</v>
      </c>
      <c r="G134" s="79"/>
      <c r="H134" s="50" t="s">
        <v>80</v>
      </c>
      <c r="I134" s="23" t="s">
        <v>77</v>
      </c>
      <c r="J134" s="24">
        <v>100</v>
      </c>
      <c r="K134" s="24">
        <v>100</v>
      </c>
      <c r="L134" s="24">
        <v>100</v>
      </c>
      <c r="M134" s="26">
        <v>5</v>
      </c>
    </row>
    <row r="135" spans="1:13" ht="63" customHeight="1">
      <c r="A135" s="81" t="s">
        <v>477</v>
      </c>
      <c r="B135" s="78" t="s">
        <v>58</v>
      </c>
      <c r="C135" s="74" t="s">
        <v>285</v>
      </c>
      <c r="D135" s="50" t="s">
        <v>68</v>
      </c>
      <c r="E135" s="79"/>
      <c r="F135" s="76" t="s">
        <v>59</v>
      </c>
      <c r="G135" s="79"/>
      <c r="H135" s="50" t="s">
        <v>79</v>
      </c>
      <c r="I135" s="23" t="s">
        <v>77</v>
      </c>
      <c r="J135" s="24">
        <v>100</v>
      </c>
      <c r="K135" s="24">
        <v>100</v>
      </c>
      <c r="L135" s="24">
        <v>100</v>
      </c>
      <c r="M135" s="26">
        <v>5</v>
      </c>
    </row>
    <row r="136" spans="1:13" ht="409.5">
      <c r="A136" s="81" t="s">
        <v>477</v>
      </c>
      <c r="B136" s="78" t="s">
        <v>58</v>
      </c>
      <c r="C136" s="74" t="s">
        <v>285</v>
      </c>
      <c r="D136" s="50" t="s">
        <v>68</v>
      </c>
      <c r="E136" s="79"/>
      <c r="F136" s="76" t="s">
        <v>59</v>
      </c>
      <c r="G136" s="79"/>
      <c r="H136" s="50" t="s">
        <v>78</v>
      </c>
      <c r="I136" s="23" t="s">
        <v>77</v>
      </c>
      <c r="J136" s="24">
        <v>0</v>
      </c>
      <c r="K136" s="24">
        <v>0</v>
      </c>
      <c r="L136" s="24">
        <v>0</v>
      </c>
      <c r="M136" s="26">
        <v>5</v>
      </c>
    </row>
    <row r="137" spans="1:13" ht="67.5">
      <c r="A137" s="81" t="s">
        <v>478</v>
      </c>
      <c r="B137" s="74" t="s">
        <v>58</v>
      </c>
      <c r="C137" s="74" t="s">
        <v>286</v>
      </c>
      <c r="D137" s="50" t="s">
        <v>68</v>
      </c>
      <c r="E137" s="79"/>
      <c r="F137" s="76" t="s">
        <v>59</v>
      </c>
      <c r="G137" s="79"/>
      <c r="H137" s="50" t="s">
        <v>76</v>
      </c>
      <c r="I137" s="23" t="s">
        <v>77</v>
      </c>
      <c r="J137" s="24">
        <f>Part1_1!K30/40*100</f>
        <v>25</v>
      </c>
      <c r="K137" s="24">
        <f>J137</f>
        <v>25</v>
      </c>
      <c r="L137" s="24">
        <f>J137</f>
        <v>25</v>
      </c>
      <c r="M137" s="26">
        <v>5</v>
      </c>
    </row>
    <row r="138" spans="1:13" ht="56.25">
      <c r="A138" s="81" t="s">
        <v>478</v>
      </c>
      <c r="B138" s="78" t="s">
        <v>58</v>
      </c>
      <c r="C138" s="74" t="s">
        <v>286</v>
      </c>
      <c r="D138" s="50" t="s">
        <v>68</v>
      </c>
      <c r="E138" s="79"/>
      <c r="F138" s="76" t="s">
        <v>59</v>
      </c>
      <c r="G138" s="79"/>
      <c r="H138" s="50" t="s">
        <v>455</v>
      </c>
      <c r="I138" s="23" t="s">
        <v>77</v>
      </c>
      <c r="J138" s="24">
        <v>0</v>
      </c>
      <c r="K138" s="24">
        <v>0</v>
      </c>
      <c r="L138" s="24">
        <v>0</v>
      </c>
      <c r="M138" s="26">
        <v>5</v>
      </c>
    </row>
    <row r="139" spans="1:13" ht="56.25">
      <c r="A139" s="81" t="s">
        <v>478</v>
      </c>
      <c r="B139" s="78" t="s">
        <v>58</v>
      </c>
      <c r="C139" s="74" t="s">
        <v>286</v>
      </c>
      <c r="D139" s="50" t="s">
        <v>68</v>
      </c>
      <c r="E139" s="79"/>
      <c r="F139" s="76" t="s">
        <v>59</v>
      </c>
      <c r="G139" s="79"/>
      <c r="H139" s="50" t="s">
        <v>454</v>
      </c>
      <c r="I139" s="23" t="s">
        <v>77</v>
      </c>
      <c r="J139" s="24">
        <v>100</v>
      </c>
      <c r="K139" s="24">
        <v>100</v>
      </c>
      <c r="L139" s="24">
        <v>100</v>
      </c>
      <c r="M139" s="26">
        <v>5</v>
      </c>
    </row>
    <row r="140" spans="1:13" ht="56.25">
      <c r="A140" s="81" t="s">
        <v>478</v>
      </c>
      <c r="B140" s="78" t="s">
        <v>58</v>
      </c>
      <c r="C140" s="74" t="s">
        <v>286</v>
      </c>
      <c r="D140" s="50" t="s">
        <v>68</v>
      </c>
      <c r="E140" s="79"/>
      <c r="F140" s="76" t="s">
        <v>59</v>
      </c>
      <c r="G140" s="79"/>
      <c r="H140" s="50" t="s">
        <v>80</v>
      </c>
      <c r="I140" s="23" t="s">
        <v>77</v>
      </c>
      <c r="J140" s="24">
        <v>100</v>
      </c>
      <c r="K140" s="24">
        <v>100</v>
      </c>
      <c r="L140" s="24">
        <v>100</v>
      </c>
      <c r="M140" s="26">
        <v>5</v>
      </c>
    </row>
    <row r="141" spans="1:13" ht="49.15" customHeight="1">
      <c r="A141" s="81" t="s">
        <v>478</v>
      </c>
      <c r="B141" s="78" t="s">
        <v>58</v>
      </c>
      <c r="C141" s="74" t="s">
        <v>286</v>
      </c>
      <c r="D141" s="50" t="s">
        <v>68</v>
      </c>
      <c r="E141" s="79"/>
      <c r="F141" s="76" t="s">
        <v>59</v>
      </c>
      <c r="G141" s="79"/>
      <c r="H141" s="50" t="s">
        <v>79</v>
      </c>
      <c r="I141" s="23" t="s">
        <v>77</v>
      </c>
      <c r="J141" s="24">
        <v>100</v>
      </c>
      <c r="K141" s="24">
        <v>100</v>
      </c>
      <c r="L141" s="24">
        <v>100</v>
      </c>
      <c r="M141" s="26">
        <v>5</v>
      </c>
    </row>
    <row r="142" spans="1:13" ht="409.5">
      <c r="A142" s="81" t="s">
        <v>478</v>
      </c>
      <c r="B142" s="78" t="s">
        <v>58</v>
      </c>
      <c r="C142" s="74" t="s">
        <v>286</v>
      </c>
      <c r="D142" s="50" t="s">
        <v>68</v>
      </c>
      <c r="E142" s="79"/>
      <c r="F142" s="76" t="s">
        <v>59</v>
      </c>
      <c r="G142" s="79"/>
      <c r="H142" s="50" t="s">
        <v>78</v>
      </c>
      <c r="I142" s="23" t="s">
        <v>77</v>
      </c>
      <c r="J142" s="24">
        <v>0</v>
      </c>
      <c r="K142" s="24">
        <v>0</v>
      </c>
      <c r="L142" s="24">
        <v>0</v>
      </c>
      <c r="M142" s="26">
        <v>5</v>
      </c>
    </row>
    <row r="143" spans="1:13" ht="67.5">
      <c r="A143" s="81" t="s">
        <v>479</v>
      </c>
      <c r="B143" s="78" t="s">
        <v>58</v>
      </c>
      <c r="C143" s="74" t="s">
        <v>287</v>
      </c>
      <c r="D143" s="50" t="s">
        <v>68</v>
      </c>
      <c r="E143" s="79"/>
      <c r="F143" s="76" t="s">
        <v>59</v>
      </c>
      <c r="G143" s="79"/>
      <c r="H143" s="50" t="s">
        <v>76</v>
      </c>
      <c r="I143" s="23" t="s">
        <v>77</v>
      </c>
      <c r="J143" s="24">
        <f>Part1_1!K31/40*100</f>
        <v>25</v>
      </c>
      <c r="K143" s="24">
        <f>J143</f>
        <v>25</v>
      </c>
      <c r="L143" s="24">
        <f>J143</f>
        <v>25</v>
      </c>
      <c r="M143" s="26">
        <v>5</v>
      </c>
    </row>
    <row r="144" spans="1:13" ht="56.25">
      <c r="A144" s="81" t="s">
        <v>479</v>
      </c>
      <c r="B144" s="78" t="s">
        <v>58</v>
      </c>
      <c r="C144" s="74" t="s">
        <v>287</v>
      </c>
      <c r="D144" s="50" t="s">
        <v>68</v>
      </c>
      <c r="E144" s="79"/>
      <c r="F144" s="76" t="s">
        <v>59</v>
      </c>
      <c r="G144" s="79"/>
      <c r="H144" s="50" t="s">
        <v>455</v>
      </c>
      <c r="I144" s="23" t="s">
        <v>77</v>
      </c>
      <c r="J144" s="24">
        <v>0</v>
      </c>
      <c r="K144" s="24">
        <v>0</v>
      </c>
      <c r="L144" s="24">
        <v>0</v>
      </c>
      <c r="M144" s="26">
        <v>5</v>
      </c>
    </row>
    <row r="145" spans="1:13" ht="56.25">
      <c r="A145" s="81" t="s">
        <v>479</v>
      </c>
      <c r="B145" s="78" t="s">
        <v>58</v>
      </c>
      <c r="C145" s="74" t="s">
        <v>287</v>
      </c>
      <c r="D145" s="50" t="s">
        <v>68</v>
      </c>
      <c r="E145" s="79"/>
      <c r="F145" s="76" t="s">
        <v>59</v>
      </c>
      <c r="G145" s="79"/>
      <c r="H145" s="50" t="s">
        <v>454</v>
      </c>
      <c r="I145" s="23" t="s">
        <v>77</v>
      </c>
      <c r="J145" s="24">
        <v>100</v>
      </c>
      <c r="K145" s="24">
        <v>100</v>
      </c>
      <c r="L145" s="24">
        <v>100</v>
      </c>
      <c r="M145" s="26">
        <v>5</v>
      </c>
    </row>
    <row r="146" spans="1:13" ht="56.25">
      <c r="A146" s="81" t="s">
        <v>479</v>
      </c>
      <c r="B146" s="78" t="s">
        <v>58</v>
      </c>
      <c r="C146" s="74" t="s">
        <v>287</v>
      </c>
      <c r="D146" s="50" t="s">
        <v>68</v>
      </c>
      <c r="E146" s="79"/>
      <c r="F146" s="76" t="s">
        <v>59</v>
      </c>
      <c r="G146" s="79"/>
      <c r="H146" s="50" t="s">
        <v>80</v>
      </c>
      <c r="I146" s="23" t="s">
        <v>77</v>
      </c>
      <c r="J146" s="24">
        <v>100</v>
      </c>
      <c r="K146" s="24">
        <v>100</v>
      </c>
      <c r="L146" s="24">
        <v>100</v>
      </c>
      <c r="M146" s="26">
        <v>5</v>
      </c>
    </row>
    <row r="147" spans="1:13" ht="64.900000000000006" customHeight="1">
      <c r="A147" s="81" t="s">
        <v>479</v>
      </c>
      <c r="B147" s="78" t="s">
        <v>58</v>
      </c>
      <c r="C147" s="74" t="s">
        <v>287</v>
      </c>
      <c r="D147" s="50" t="s">
        <v>68</v>
      </c>
      <c r="E147" s="79"/>
      <c r="F147" s="76" t="s">
        <v>59</v>
      </c>
      <c r="G147" s="79"/>
      <c r="H147" s="50" t="s">
        <v>79</v>
      </c>
      <c r="I147" s="23" t="s">
        <v>77</v>
      </c>
      <c r="J147" s="24">
        <v>100</v>
      </c>
      <c r="K147" s="24">
        <v>100</v>
      </c>
      <c r="L147" s="24">
        <v>100</v>
      </c>
      <c r="M147" s="26">
        <v>5</v>
      </c>
    </row>
    <row r="148" spans="1:13" ht="409.5">
      <c r="A148" s="81" t="s">
        <v>479</v>
      </c>
      <c r="B148" s="78" t="s">
        <v>58</v>
      </c>
      <c r="C148" s="74" t="s">
        <v>287</v>
      </c>
      <c r="D148" s="50" t="s">
        <v>68</v>
      </c>
      <c r="E148" s="79"/>
      <c r="F148" s="76" t="s">
        <v>59</v>
      </c>
      <c r="G148" s="79"/>
      <c r="H148" s="50" t="s">
        <v>78</v>
      </c>
      <c r="I148" s="23" t="s">
        <v>77</v>
      </c>
      <c r="J148" s="24">
        <v>0</v>
      </c>
      <c r="K148" s="24">
        <v>0</v>
      </c>
      <c r="L148" s="24">
        <v>0</v>
      </c>
      <c r="M148" s="26">
        <v>5</v>
      </c>
    </row>
    <row r="149" spans="1:13" ht="123" customHeight="1">
      <c r="A149" s="81" t="s">
        <v>480</v>
      </c>
      <c r="B149" s="74" t="s">
        <v>58</v>
      </c>
      <c r="C149" s="74" t="s">
        <v>62</v>
      </c>
      <c r="D149" s="50" t="s">
        <v>452</v>
      </c>
      <c r="E149" s="79"/>
      <c r="F149" s="76" t="s">
        <v>59</v>
      </c>
      <c r="G149" s="79"/>
      <c r="H149" s="50" t="s">
        <v>76</v>
      </c>
      <c r="I149" s="23" t="s">
        <v>77</v>
      </c>
      <c r="J149" s="24">
        <f>Part1_1!K32/40*100</f>
        <v>30</v>
      </c>
      <c r="K149" s="24">
        <f>J149</f>
        <v>30</v>
      </c>
      <c r="L149" s="24">
        <f>J149</f>
        <v>30</v>
      </c>
      <c r="M149" s="26">
        <v>5</v>
      </c>
    </row>
    <row r="150" spans="1:13" ht="191.25">
      <c r="A150" s="81" t="s">
        <v>480</v>
      </c>
      <c r="B150" s="74" t="s">
        <v>58</v>
      </c>
      <c r="C150" s="74" t="s">
        <v>62</v>
      </c>
      <c r="D150" s="50" t="s">
        <v>452</v>
      </c>
      <c r="E150" s="79"/>
      <c r="F150" s="76" t="s">
        <v>59</v>
      </c>
      <c r="G150" s="79"/>
      <c r="H150" s="50" t="s">
        <v>455</v>
      </c>
      <c r="I150" s="23" t="s">
        <v>77</v>
      </c>
      <c r="J150" s="24">
        <v>0</v>
      </c>
      <c r="K150" s="24">
        <v>0</v>
      </c>
      <c r="L150" s="24">
        <v>0</v>
      </c>
      <c r="M150" s="26">
        <v>5</v>
      </c>
    </row>
    <row r="151" spans="1:13" ht="191.25">
      <c r="A151" s="81" t="s">
        <v>480</v>
      </c>
      <c r="B151" s="74" t="s">
        <v>58</v>
      </c>
      <c r="C151" s="74" t="s">
        <v>62</v>
      </c>
      <c r="D151" s="50" t="s">
        <v>452</v>
      </c>
      <c r="E151" s="79"/>
      <c r="F151" s="76" t="s">
        <v>59</v>
      </c>
      <c r="G151" s="79"/>
      <c r="H151" s="50" t="s">
        <v>454</v>
      </c>
      <c r="I151" s="23" t="s">
        <v>77</v>
      </c>
      <c r="J151" s="24">
        <v>100</v>
      </c>
      <c r="K151" s="24">
        <v>100</v>
      </c>
      <c r="L151" s="24">
        <v>100</v>
      </c>
      <c r="M151" s="26">
        <v>5</v>
      </c>
    </row>
    <row r="152" spans="1:13" ht="191.25">
      <c r="A152" s="81" t="s">
        <v>480</v>
      </c>
      <c r="B152" s="74" t="s">
        <v>58</v>
      </c>
      <c r="C152" s="74" t="s">
        <v>62</v>
      </c>
      <c r="D152" s="50" t="s">
        <v>452</v>
      </c>
      <c r="E152" s="79"/>
      <c r="F152" s="76" t="s">
        <v>59</v>
      </c>
      <c r="G152" s="79"/>
      <c r="H152" s="50" t="s">
        <v>80</v>
      </c>
      <c r="I152" s="23" t="s">
        <v>77</v>
      </c>
      <c r="J152" s="24">
        <v>100</v>
      </c>
      <c r="K152" s="24">
        <v>100</v>
      </c>
      <c r="L152" s="24">
        <v>100</v>
      </c>
      <c r="M152" s="26">
        <v>5</v>
      </c>
    </row>
    <row r="153" spans="1:13" ht="191.25">
      <c r="A153" s="81" t="s">
        <v>480</v>
      </c>
      <c r="B153" s="74" t="s">
        <v>58</v>
      </c>
      <c r="C153" s="74" t="s">
        <v>62</v>
      </c>
      <c r="D153" s="50" t="s">
        <v>452</v>
      </c>
      <c r="E153" s="79"/>
      <c r="F153" s="76" t="s">
        <v>59</v>
      </c>
      <c r="G153" s="79"/>
      <c r="H153" s="50" t="s">
        <v>79</v>
      </c>
      <c r="I153" s="23" t="s">
        <v>77</v>
      </c>
      <c r="J153" s="24">
        <v>100</v>
      </c>
      <c r="K153" s="24">
        <v>100</v>
      </c>
      <c r="L153" s="24">
        <v>100</v>
      </c>
      <c r="M153" s="26">
        <v>5</v>
      </c>
    </row>
    <row r="154" spans="1:13" ht="409.5">
      <c r="A154" s="81" t="s">
        <v>480</v>
      </c>
      <c r="B154" s="74" t="s">
        <v>58</v>
      </c>
      <c r="C154" s="74" t="s">
        <v>62</v>
      </c>
      <c r="D154" s="50" t="s">
        <v>452</v>
      </c>
      <c r="E154" s="79"/>
      <c r="F154" s="76" t="s">
        <v>59</v>
      </c>
      <c r="G154" s="79"/>
      <c r="H154" s="50" t="s">
        <v>78</v>
      </c>
      <c r="I154" s="23" t="s">
        <v>77</v>
      </c>
      <c r="J154" s="24">
        <v>0</v>
      </c>
      <c r="K154" s="24">
        <v>0</v>
      </c>
      <c r="L154" s="24">
        <v>0</v>
      </c>
      <c r="M154" s="26">
        <v>5</v>
      </c>
    </row>
    <row r="155" spans="1:13" ht="191.25">
      <c r="A155" s="81" t="s">
        <v>481</v>
      </c>
      <c r="B155" s="74" t="s">
        <v>58</v>
      </c>
      <c r="C155" s="74" t="s">
        <v>63</v>
      </c>
      <c r="D155" s="50" t="s">
        <v>452</v>
      </c>
      <c r="E155" s="79"/>
      <c r="F155" s="76" t="s">
        <v>59</v>
      </c>
      <c r="G155" s="79"/>
      <c r="H155" s="50" t="s">
        <v>76</v>
      </c>
      <c r="I155" s="23" t="s">
        <v>77</v>
      </c>
      <c r="J155" s="24">
        <f>Part1_1!K33/40*100</f>
        <v>30</v>
      </c>
      <c r="K155" s="24">
        <f>J155</f>
        <v>30</v>
      </c>
      <c r="L155" s="24">
        <f>J155</f>
        <v>30</v>
      </c>
      <c r="M155" s="26">
        <v>5</v>
      </c>
    </row>
    <row r="156" spans="1:13" ht="191.25">
      <c r="A156" s="81" t="s">
        <v>481</v>
      </c>
      <c r="B156" s="74" t="s">
        <v>58</v>
      </c>
      <c r="C156" s="74" t="s">
        <v>63</v>
      </c>
      <c r="D156" s="50" t="s">
        <v>452</v>
      </c>
      <c r="E156" s="79"/>
      <c r="F156" s="76" t="s">
        <v>59</v>
      </c>
      <c r="G156" s="79"/>
      <c r="H156" s="50" t="s">
        <v>455</v>
      </c>
      <c r="I156" s="23" t="s">
        <v>77</v>
      </c>
      <c r="J156" s="24">
        <v>0</v>
      </c>
      <c r="K156" s="24">
        <v>0</v>
      </c>
      <c r="L156" s="24">
        <v>0</v>
      </c>
      <c r="M156" s="26">
        <v>5</v>
      </c>
    </row>
    <row r="157" spans="1:13" ht="191.25">
      <c r="A157" s="81" t="s">
        <v>481</v>
      </c>
      <c r="B157" s="74" t="s">
        <v>58</v>
      </c>
      <c r="C157" s="74" t="s">
        <v>63</v>
      </c>
      <c r="D157" s="50" t="s">
        <v>452</v>
      </c>
      <c r="E157" s="79"/>
      <c r="F157" s="76" t="s">
        <v>59</v>
      </c>
      <c r="G157" s="79"/>
      <c r="H157" s="50" t="s">
        <v>454</v>
      </c>
      <c r="I157" s="23" t="s">
        <v>77</v>
      </c>
      <c r="J157" s="24">
        <v>100</v>
      </c>
      <c r="K157" s="24">
        <v>100</v>
      </c>
      <c r="L157" s="24">
        <v>100</v>
      </c>
      <c r="M157" s="26">
        <v>5</v>
      </c>
    </row>
    <row r="158" spans="1:13" ht="191.25">
      <c r="A158" s="81" t="s">
        <v>481</v>
      </c>
      <c r="B158" s="74" t="s">
        <v>58</v>
      </c>
      <c r="C158" s="74" t="s">
        <v>63</v>
      </c>
      <c r="D158" s="50" t="s">
        <v>452</v>
      </c>
      <c r="E158" s="79"/>
      <c r="F158" s="76" t="s">
        <v>59</v>
      </c>
      <c r="G158" s="79"/>
      <c r="H158" s="50" t="s">
        <v>80</v>
      </c>
      <c r="I158" s="23" t="s">
        <v>77</v>
      </c>
      <c r="J158" s="24">
        <v>100</v>
      </c>
      <c r="K158" s="24">
        <v>100</v>
      </c>
      <c r="L158" s="24">
        <v>100</v>
      </c>
      <c r="M158" s="26">
        <v>5</v>
      </c>
    </row>
    <row r="159" spans="1:13" ht="191.25">
      <c r="A159" s="81" t="s">
        <v>481</v>
      </c>
      <c r="B159" s="74" t="s">
        <v>58</v>
      </c>
      <c r="C159" s="74" t="s">
        <v>63</v>
      </c>
      <c r="D159" s="50" t="s">
        <v>452</v>
      </c>
      <c r="E159" s="79"/>
      <c r="F159" s="76" t="s">
        <v>59</v>
      </c>
      <c r="G159" s="79"/>
      <c r="H159" s="50" t="s">
        <v>79</v>
      </c>
      <c r="I159" s="23" t="s">
        <v>77</v>
      </c>
      <c r="J159" s="24">
        <v>100</v>
      </c>
      <c r="K159" s="24">
        <v>100</v>
      </c>
      <c r="L159" s="24">
        <v>100</v>
      </c>
      <c r="M159" s="26">
        <v>5</v>
      </c>
    </row>
    <row r="160" spans="1:13" ht="409.5">
      <c r="A160" s="81" t="s">
        <v>481</v>
      </c>
      <c r="B160" s="74" t="s">
        <v>58</v>
      </c>
      <c r="C160" s="74" t="s">
        <v>63</v>
      </c>
      <c r="D160" s="50" t="s">
        <v>452</v>
      </c>
      <c r="E160" s="79"/>
      <c r="F160" s="76" t="s">
        <v>59</v>
      </c>
      <c r="G160" s="79"/>
      <c r="H160" s="50" t="s">
        <v>78</v>
      </c>
      <c r="I160" s="23" t="s">
        <v>77</v>
      </c>
      <c r="J160" s="24">
        <v>0</v>
      </c>
      <c r="K160" s="24">
        <v>0</v>
      </c>
      <c r="L160" s="24">
        <v>0</v>
      </c>
      <c r="M160" s="26">
        <v>5</v>
      </c>
    </row>
    <row r="161" spans="1:13" ht="191.25">
      <c r="A161" s="81" t="s">
        <v>482</v>
      </c>
      <c r="B161" s="74" t="s">
        <v>58</v>
      </c>
      <c r="C161" s="74" t="s">
        <v>64</v>
      </c>
      <c r="D161" s="50" t="s">
        <v>452</v>
      </c>
      <c r="E161" s="79"/>
      <c r="F161" s="76" t="s">
        <v>59</v>
      </c>
      <c r="G161" s="79"/>
      <c r="H161" s="50" t="s">
        <v>76</v>
      </c>
      <c r="I161" s="23" t="s">
        <v>77</v>
      </c>
      <c r="J161" s="24">
        <f>Part1_1!K34/40*100</f>
        <v>30</v>
      </c>
      <c r="K161" s="24">
        <f>J161</f>
        <v>30</v>
      </c>
      <c r="L161" s="24">
        <f>J161</f>
        <v>30</v>
      </c>
      <c r="M161" s="26">
        <v>5</v>
      </c>
    </row>
    <row r="162" spans="1:13" ht="191.25">
      <c r="A162" s="81" t="s">
        <v>482</v>
      </c>
      <c r="B162" s="74" t="s">
        <v>58</v>
      </c>
      <c r="C162" s="74" t="s">
        <v>64</v>
      </c>
      <c r="D162" s="50" t="s">
        <v>452</v>
      </c>
      <c r="E162" s="79"/>
      <c r="F162" s="76" t="s">
        <v>59</v>
      </c>
      <c r="G162" s="79"/>
      <c r="H162" s="50" t="s">
        <v>455</v>
      </c>
      <c r="I162" s="23" t="s">
        <v>77</v>
      </c>
      <c r="J162" s="24">
        <v>0</v>
      </c>
      <c r="K162" s="24">
        <v>0</v>
      </c>
      <c r="L162" s="24">
        <v>0</v>
      </c>
      <c r="M162" s="26">
        <v>5</v>
      </c>
    </row>
    <row r="163" spans="1:13" ht="191.25">
      <c r="A163" s="81" t="s">
        <v>482</v>
      </c>
      <c r="B163" s="74" t="s">
        <v>58</v>
      </c>
      <c r="C163" s="74" t="s">
        <v>64</v>
      </c>
      <c r="D163" s="50" t="s">
        <v>452</v>
      </c>
      <c r="E163" s="79"/>
      <c r="F163" s="76" t="s">
        <v>59</v>
      </c>
      <c r="G163" s="79"/>
      <c r="H163" s="50" t="s">
        <v>454</v>
      </c>
      <c r="I163" s="23" t="s">
        <v>77</v>
      </c>
      <c r="J163" s="24">
        <v>100</v>
      </c>
      <c r="K163" s="24">
        <v>100</v>
      </c>
      <c r="L163" s="24">
        <v>100</v>
      </c>
      <c r="M163" s="26">
        <v>5</v>
      </c>
    </row>
    <row r="164" spans="1:13" ht="191.25">
      <c r="A164" s="81" t="s">
        <v>482</v>
      </c>
      <c r="B164" s="74" t="s">
        <v>58</v>
      </c>
      <c r="C164" s="74" t="s">
        <v>64</v>
      </c>
      <c r="D164" s="50" t="s">
        <v>452</v>
      </c>
      <c r="E164" s="79"/>
      <c r="F164" s="76" t="s">
        <v>59</v>
      </c>
      <c r="G164" s="79"/>
      <c r="H164" s="50" t="s">
        <v>80</v>
      </c>
      <c r="I164" s="23" t="s">
        <v>77</v>
      </c>
      <c r="J164" s="24">
        <v>100</v>
      </c>
      <c r="K164" s="24">
        <v>100</v>
      </c>
      <c r="L164" s="24">
        <v>100</v>
      </c>
      <c r="M164" s="26">
        <v>5</v>
      </c>
    </row>
    <row r="165" spans="1:13" ht="191.25">
      <c r="A165" s="81" t="s">
        <v>482</v>
      </c>
      <c r="B165" s="74" t="s">
        <v>58</v>
      </c>
      <c r="C165" s="74" t="s">
        <v>64</v>
      </c>
      <c r="D165" s="50" t="s">
        <v>452</v>
      </c>
      <c r="E165" s="79"/>
      <c r="F165" s="76" t="s">
        <v>59</v>
      </c>
      <c r="G165" s="79"/>
      <c r="H165" s="50" t="s">
        <v>79</v>
      </c>
      <c r="I165" s="23" t="s">
        <v>77</v>
      </c>
      <c r="J165" s="24">
        <v>100</v>
      </c>
      <c r="K165" s="24">
        <v>100</v>
      </c>
      <c r="L165" s="24">
        <v>100</v>
      </c>
      <c r="M165" s="26">
        <v>5</v>
      </c>
    </row>
    <row r="166" spans="1:13" ht="409.5">
      <c r="A166" s="81" t="s">
        <v>482</v>
      </c>
      <c r="B166" s="74" t="s">
        <v>58</v>
      </c>
      <c r="C166" s="74" t="s">
        <v>64</v>
      </c>
      <c r="D166" s="50" t="s">
        <v>452</v>
      </c>
      <c r="E166" s="79"/>
      <c r="F166" s="76" t="s">
        <v>59</v>
      </c>
      <c r="G166" s="79"/>
      <c r="H166" s="50" t="s">
        <v>78</v>
      </c>
      <c r="I166" s="23" t="s">
        <v>77</v>
      </c>
      <c r="J166" s="24">
        <v>0</v>
      </c>
      <c r="K166" s="24">
        <v>0</v>
      </c>
      <c r="L166" s="24">
        <v>0</v>
      </c>
      <c r="M166" s="26">
        <v>5</v>
      </c>
    </row>
    <row r="167" spans="1:13" ht="191.25">
      <c r="A167" s="81" t="s">
        <v>483</v>
      </c>
      <c r="B167" s="74" t="s">
        <v>58</v>
      </c>
      <c r="C167" s="74" t="s">
        <v>285</v>
      </c>
      <c r="D167" s="50" t="s">
        <v>452</v>
      </c>
      <c r="E167" s="79"/>
      <c r="F167" s="76" t="s">
        <v>59</v>
      </c>
      <c r="G167" s="79"/>
      <c r="H167" s="50" t="s">
        <v>76</v>
      </c>
      <c r="I167" s="23" t="s">
        <v>77</v>
      </c>
      <c r="J167" s="24">
        <f>Part1_1!K35/40*100</f>
        <v>30</v>
      </c>
      <c r="K167" s="24">
        <f>J167</f>
        <v>30</v>
      </c>
      <c r="L167" s="24">
        <f>J167</f>
        <v>30</v>
      </c>
      <c r="M167" s="26">
        <v>5</v>
      </c>
    </row>
    <row r="168" spans="1:13" ht="191.25">
      <c r="A168" s="81" t="s">
        <v>483</v>
      </c>
      <c r="B168" s="74" t="s">
        <v>58</v>
      </c>
      <c r="C168" s="74" t="s">
        <v>285</v>
      </c>
      <c r="D168" s="50" t="s">
        <v>452</v>
      </c>
      <c r="E168" s="79"/>
      <c r="F168" s="76" t="s">
        <v>59</v>
      </c>
      <c r="G168" s="79"/>
      <c r="H168" s="50" t="s">
        <v>455</v>
      </c>
      <c r="I168" s="23" t="s">
        <v>77</v>
      </c>
      <c r="J168" s="24">
        <v>0</v>
      </c>
      <c r="K168" s="24">
        <v>0</v>
      </c>
      <c r="L168" s="24">
        <v>0</v>
      </c>
      <c r="M168" s="26">
        <v>5</v>
      </c>
    </row>
    <row r="169" spans="1:13" ht="191.25">
      <c r="A169" s="81" t="s">
        <v>483</v>
      </c>
      <c r="B169" s="74" t="s">
        <v>58</v>
      </c>
      <c r="C169" s="74" t="s">
        <v>285</v>
      </c>
      <c r="D169" s="50" t="s">
        <v>452</v>
      </c>
      <c r="E169" s="79"/>
      <c r="F169" s="76" t="s">
        <v>59</v>
      </c>
      <c r="G169" s="79"/>
      <c r="H169" s="50" t="s">
        <v>454</v>
      </c>
      <c r="I169" s="23" t="s">
        <v>77</v>
      </c>
      <c r="J169" s="24">
        <v>100</v>
      </c>
      <c r="K169" s="24">
        <v>100</v>
      </c>
      <c r="L169" s="24">
        <v>100</v>
      </c>
      <c r="M169" s="26">
        <v>5</v>
      </c>
    </row>
    <row r="170" spans="1:13" ht="191.25">
      <c r="A170" s="81" t="s">
        <v>483</v>
      </c>
      <c r="B170" s="74" t="s">
        <v>58</v>
      </c>
      <c r="C170" s="74" t="s">
        <v>285</v>
      </c>
      <c r="D170" s="50" t="s">
        <v>452</v>
      </c>
      <c r="E170" s="79"/>
      <c r="F170" s="76" t="s">
        <v>59</v>
      </c>
      <c r="G170" s="79"/>
      <c r="H170" s="50" t="s">
        <v>80</v>
      </c>
      <c r="I170" s="23" t="s">
        <v>77</v>
      </c>
      <c r="J170" s="24">
        <v>100</v>
      </c>
      <c r="K170" s="24">
        <v>100</v>
      </c>
      <c r="L170" s="24">
        <v>100</v>
      </c>
      <c r="M170" s="26">
        <v>5</v>
      </c>
    </row>
    <row r="171" spans="1:13" ht="191.25">
      <c r="A171" s="81" t="s">
        <v>483</v>
      </c>
      <c r="B171" s="74" t="s">
        <v>58</v>
      </c>
      <c r="C171" s="74" t="s">
        <v>285</v>
      </c>
      <c r="D171" s="50" t="s">
        <v>452</v>
      </c>
      <c r="E171" s="79"/>
      <c r="F171" s="76" t="s">
        <v>59</v>
      </c>
      <c r="G171" s="79"/>
      <c r="H171" s="50" t="s">
        <v>79</v>
      </c>
      <c r="I171" s="23" t="s">
        <v>77</v>
      </c>
      <c r="J171" s="24">
        <v>100</v>
      </c>
      <c r="K171" s="24">
        <v>100</v>
      </c>
      <c r="L171" s="24">
        <v>100</v>
      </c>
      <c r="M171" s="26">
        <v>5</v>
      </c>
    </row>
    <row r="172" spans="1:13" ht="409.5">
      <c r="A172" s="81" t="s">
        <v>483</v>
      </c>
      <c r="B172" s="74" t="s">
        <v>58</v>
      </c>
      <c r="C172" s="74" t="s">
        <v>285</v>
      </c>
      <c r="D172" s="50" t="s">
        <v>452</v>
      </c>
      <c r="E172" s="79"/>
      <c r="F172" s="76" t="s">
        <v>59</v>
      </c>
      <c r="G172" s="79"/>
      <c r="H172" s="50" t="s">
        <v>78</v>
      </c>
      <c r="I172" s="23" t="s">
        <v>77</v>
      </c>
      <c r="J172" s="24">
        <v>0</v>
      </c>
      <c r="K172" s="24">
        <v>0</v>
      </c>
      <c r="L172" s="24">
        <v>0</v>
      </c>
      <c r="M172" s="26">
        <v>5</v>
      </c>
    </row>
    <row r="173" spans="1:13" ht="191.25">
      <c r="A173" s="81" t="s">
        <v>484</v>
      </c>
      <c r="B173" s="74" t="s">
        <v>58</v>
      </c>
      <c r="C173" s="74" t="s">
        <v>286</v>
      </c>
      <c r="D173" s="50" t="s">
        <v>452</v>
      </c>
      <c r="E173" s="79"/>
      <c r="F173" s="76" t="s">
        <v>59</v>
      </c>
      <c r="G173" s="79"/>
      <c r="H173" s="50" t="s">
        <v>76</v>
      </c>
      <c r="I173" s="23" t="s">
        <v>77</v>
      </c>
      <c r="J173" s="24">
        <f>Part1_1!K36/40*100</f>
        <v>30</v>
      </c>
      <c r="K173" s="24">
        <f>J173</f>
        <v>30</v>
      </c>
      <c r="L173" s="24">
        <f>J173</f>
        <v>30</v>
      </c>
      <c r="M173" s="26">
        <v>5</v>
      </c>
    </row>
    <row r="174" spans="1:13" ht="191.25">
      <c r="A174" s="81" t="s">
        <v>484</v>
      </c>
      <c r="B174" s="74" t="s">
        <v>58</v>
      </c>
      <c r="C174" s="74" t="s">
        <v>286</v>
      </c>
      <c r="D174" s="50" t="s">
        <v>452</v>
      </c>
      <c r="E174" s="79"/>
      <c r="F174" s="76" t="s">
        <v>59</v>
      </c>
      <c r="G174" s="79"/>
      <c r="H174" s="50" t="s">
        <v>455</v>
      </c>
      <c r="I174" s="23" t="s">
        <v>77</v>
      </c>
      <c r="J174" s="24">
        <v>0</v>
      </c>
      <c r="K174" s="24">
        <v>0</v>
      </c>
      <c r="L174" s="24">
        <v>0</v>
      </c>
      <c r="M174" s="26">
        <v>5</v>
      </c>
    </row>
    <row r="175" spans="1:13" ht="191.25">
      <c r="A175" s="81" t="s">
        <v>484</v>
      </c>
      <c r="B175" s="74" t="s">
        <v>58</v>
      </c>
      <c r="C175" s="74" t="s">
        <v>286</v>
      </c>
      <c r="D175" s="50" t="s">
        <v>452</v>
      </c>
      <c r="E175" s="79"/>
      <c r="F175" s="76" t="s">
        <v>59</v>
      </c>
      <c r="G175" s="79"/>
      <c r="H175" s="50" t="s">
        <v>454</v>
      </c>
      <c r="I175" s="23" t="s">
        <v>77</v>
      </c>
      <c r="J175" s="24">
        <v>100</v>
      </c>
      <c r="K175" s="24">
        <v>100</v>
      </c>
      <c r="L175" s="24">
        <v>100</v>
      </c>
      <c r="M175" s="26">
        <v>5</v>
      </c>
    </row>
    <row r="176" spans="1:13" ht="191.25">
      <c r="A176" s="81" t="s">
        <v>484</v>
      </c>
      <c r="B176" s="74" t="s">
        <v>58</v>
      </c>
      <c r="C176" s="74" t="s">
        <v>286</v>
      </c>
      <c r="D176" s="50" t="s">
        <v>452</v>
      </c>
      <c r="E176" s="79"/>
      <c r="F176" s="76" t="s">
        <v>59</v>
      </c>
      <c r="G176" s="79"/>
      <c r="H176" s="50" t="s">
        <v>80</v>
      </c>
      <c r="I176" s="23" t="s">
        <v>77</v>
      </c>
      <c r="J176" s="24">
        <v>100</v>
      </c>
      <c r="K176" s="24">
        <v>100</v>
      </c>
      <c r="L176" s="24">
        <v>100</v>
      </c>
      <c r="M176" s="26">
        <v>5</v>
      </c>
    </row>
    <row r="177" spans="1:13" ht="191.25">
      <c r="A177" s="81" t="s">
        <v>484</v>
      </c>
      <c r="B177" s="74" t="s">
        <v>58</v>
      </c>
      <c r="C177" s="74" t="s">
        <v>286</v>
      </c>
      <c r="D177" s="50" t="s">
        <v>452</v>
      </c>
      <c r="E177" s="79"/>
      <c r="F177" s="76" t="s">
        <v>59</v>
      </c>
      <c r="G177" s="79"/>
      <c r="H177" s="50" t="s">
        <v>79</v>
      </c>
      <c r="I177" s="23" t="s">
        <v>77</v>
      </c>
      <c r="J177" s="24">
        <v>100</v>
      </c>
      <c r="K177" s="24">
        <v>100</v>
      </c>
      <c r="L177" s="24">
        <v>100</v>
      </c>
      <c r="M177" s="26">
        <v>5</v>
      </c>
    </row>
    <row r="178" spans="1:13" ht="409.5">
      <c r="A178" s="81" t="s">
        <v>484</v>
      </c>
      <c r="B178" s="74" t="s">
        <v>58</v>
      </c>
      <c r="C178" s="74" t="s">
        <v>286</v>
      </c>
      <c r="D178" s="50" t="s">
        <v>452</v>
      </c>
      <c r="E178" s="79"/>
      <c r="F178" s="76" t="s">
        <v>59</v>
      </c>
      <c r="G178" s="79"/>
      <c r="H178" s="50" t="s">
        <v>78</v>
      </c>
      <c r="I178" s="23" t="s">
        <v>77</v>
      </c>
      <c r="J178" s="24">
        <v>0</v>
      </c>
      <c r="K178" s="24">
        <v>0</v>
      </c>
      <c r="L178" s="24">
        <v>0</v>
      </c>
      <c r="M178" s="26">
        <v>5</v>
      </c>
    </row>
    <row r="179" spans="1:13" ht="191.25">
      <c r="A179" s="81" t="s">
        <v>485</v>
      </c>
      <c r="B179" s="74" t="s">
        <v>58</v>
      </c>
      <c r="C179" s="74" t="s">
        <v>287</v>
      </c>
      <c r="D179" s="50" t="s">
        <v>452</v>
      </c>
      <c r="E179" s="79"/>
      <c r="F179" s="76" t="s">
        <v>59</v>
      </c>
      <c r="G179" s="79"/>
      <c r="H179" s="50" t="s">
        <v>76</v>
      </c>
      <c r="I179" s="23" t="s">
        <v>77</v>
      </c>
      <c r="J179" s="24">
        <f>Part1_1!K37/40*100</f>
        <v>30</v>
      </c>
      <c r="K179" s="24">
        <f>J179</f>
        <v>30</v>
      </c>
      <c r="L179" s="24">
        <f>J179</f>
        <v>30</v>
      </c>
      <c r="M179" s="26">
        <v>5</v>
      </c>
    </row>
    <row r="180" spans="1:13" ht="191.25">
      <c r="A180" s="81" t="s">
        <v>485</v>
      </c>
      <c r="B180" s="74" t="s">
        <v>58</v>
      </c>
      <c r="C180" s="74" t="s">
        <v>287</v>
      </c>
      <c r="D180" s="50" t="s">
        <v>452</v>
      </c>
      <c r="E180" s="79"/>
      <c r="F180" s="76" t="s">
        <v>59</v>
      </c>
      <c r="G180" s="79"/>
      <c r="H180" s="50" t="s">
        <v>455</v>
      </c>
      <c r="I180" s="23" t="s">
        <v>77</v>
      </c>
      <c r="J180" s="24">
        <v>0</v>
      </c>
      <c r="K180" s="24">
        <v>0</v>
      </c>
      <c r="L180" s="24">
        <v>0</v>
      </c>
      <c r="M180" s="26">
        <v>5</v>
      </c>
    </row>
    <row r="181" spans="1:13" ht="191.25">
      <c r="A181" s="81" t="s">
        <v>485</v>
      </c>
      <c r="B181" s="74" t="s">
        <v>58</v>
      </c>
      <c r="C181" s="74" t="s">
        <v>287</v>
      </c>
      <c r="D181" s="50" t="s">
        <v>452</v>
      </c>
      <c r="E181" s="79"/>
      <c r="F181" s="76" t="s">
        <v>59</v>
      </c>
      <c r="G181" s="79"/>
      <c r="H181" s="50" t="s">
        <v>454</v>
      </c>
      <c r="I181" s="23" t="s">
        <v>77</v>
      </c>
      <c r="J181" s="24">
        <v>100</v>
      </c>
      <c r="K181" s="24">
        <v>100</v>
      </c>
      <c r="L181" s="24">
        <v>100</v>
      </c>
      <c r="M181" s="26">
        <v>5</v>
      </c>
    </row>
    <row r="182" spans="1:13" ht="191.25">
      <c r="A182" s="81" t="s">
        <v>485</v>
      </c>
      <c r="B182" s="74" t="s">
        <v>58</v>
      </c>
      <c r="C182" s="74" t="s">
        <v>287</v>
      </c>
      <c r="D182" s="50" t="s">
        <v>452</v>
      </c>
      <c r="E182" s="79"/>
      <c r="F182" s="76" t="s">
        <v>59</v>
      </c>
      <c r="G182" s="79"/>
      <c r="H182" s="50" t="s">
        <v>80</v>
      </c>
      <c r="I182" s="23" t="s">
        <v>77</v>
      </c>
      <c r="J182" s="24">
        <v>100</v>
      </c>
      <c r="K182" s="24">
        <v>100</v>
      </c>
      <c r="L182" s="24">
        <v>100</v>
      </c>
      <c r="M182" s="26">
        <v>5</v>
      </c>
    </row>
    <row r="183" spans="1:13" ht="191.25">
      <c r="A183" s="81" t="s">
        <v>485</v>
      </c>
      <c r="B183" s="74" t="s">
        <v>58</v>
      </c>
      <c r="C183" s="74" t="s">
        <v>287</v>
      </c>
      <c r="D183" s="50" t="s">
        <v>452</v>
      </c>
      <c r="E183" s="79"/>
      <c r="F183" s="76" t="s">
        <v>59</v>
      </c>
      <c r="G183" s="79"/>
      <c r="H183" s="50" t="s">
        <v>79</v>
      </c>
      <c r="I183" s="23" t="s">
        <v>77</v>
      </c>
      <c r="J183" s="24">
        <v>100</v>
      </c>
      <c r="K183" s="24">
        <v>100</v>
      </c>
      <c r="L183" s="24">
        <v>100</v>
      </c>
      <c r="M183" s="26">
        <v>5</v>
      </c>
    </row>
    <row r="184" spans="1:13" ht="409.5">
      <c r="A184" s="81" t="s">
        <v>485</v>
      </c>
      <c r="B184" s="74" t="s">
        <v>58</v>
      </c>
      <c r="C184" s="74" t="s">
        <v>287</v>
      </c>
      <c r="D184" s="50" t="s">
        <v>452</v>
      </c>
      <c r="E184" s="79"/>
      <c r="F184" s="50" t="s">
        <v>59</v>
      </c>
      <c r="G184" s="79"/>
      <c r="H184" s="50" t="s">
        <v>78</v>
      </c>
      <c r="I184" s="23" t="s">
        <v>77</v>
      </c>
      <c r="J184" s="24">
        <v>0</v>
      </c>
      <c r="K184" s="24">
        <v>0</v>
      </c>
      <c r="L184" s="24">
        <v>0</v>
      </c>
      <c r="M184" s="26">
        <v>5</v>
      </c>
    </row>
    <row r="185" spans="1:13" ht="409.5">
      <c r="A185" s="81" t="s">
        <v>566</v>
      </c>
      <c r="B185" s="50" t="s">
        <v>567</v>
      </c>
      <c r="C185" s="50" t="s">
        <v>571</v>
      </c>
      <c r="D185" s="50" t="s">
        <v>570</v>
      </c>
      <c r="E185" s="79"/>
      <c r="F185" s="76" t="s">
        <v>59</v>
      </c>
      <c r="G185" s="79"/>
      <c r="H185" s="50" t="s">
        <v>76</v>
      </c>
      <c r="I185" s="23" t="s">
        <v>77</v>
      </c>
      <c r="J185" s="24">
        <f>Part1_1!K38/63*100</f>
        <v>100</v>
      </c>
      <c r="K185" s="24">
        <f>J185</f>
        <v>100</v>
      </c>
      <c r="L185" s="24">
        <f>J185</f>
        <v>100</v>
      </c>
      <c r="M185" s="26">
        <v>5</v>
      </c>
    </row>
    <row r="186" spans="1:13" ht="409.6" thickBot="1">
      <c r="A186" s="82" t="s">
        <v>566</v>
      </c>
      <c r="B186" s="51" t="s">
        <v>567</v>
      </c>
      <c r="C186" s="51" t="s">
        <v>571</v>
      </c>
      <c r="D186" s="80" t="s">
        <v>570</v>
      </c>
      <c r="E186" s="79"/>
      <c r="F186" s="76" t="s">
        <v>59</v>
      </c>
      <c r="G186" s="79"/>
      <c r="H186" s="50" t="s">
        <v>455</v>
      </c>
      <c r="I186" s="23" t="s">
        <v>77</v>
      </c>
      <c r="J186" s="24">
        <v>0</v>
      </c>
      <c r="K186" s="24">
        <v>0</v>
      </c>
      <c r="L186" s="24">
        <v>0</v>
      </c>
      <c r="M186" s="26">
        <v>5</v>
      </c>
    </row>
    <row r="187" spans="1:13" ht="409.6" thickBot="1">
      <c r="A187" s="83" t="s">
        <v>566</v>
      </c>
      <c r="B187" s="52" t="s">
        <v>567</v>
      </c>
      <c r="C187" s="52" t="s">
        <v>571</v>
      </c>
      <c r="D187" s="44" t="s">
        <v>570</v>
      </c>
      <c r="E187" s="79"/>
      <c r="F187" s="76" t="s">
        <v>59</v>
      </c>
      <c r="G187" s="79"/>
      <c r="H187" s="50" t="s">
        <v>454</v>
      </c>
      <c r="I187" s="23" t="s">
        <v>77</v>
      </c>
      <c r="J187" s="24">
        <v>100</v>
      </c>
      <c r="K187" s="24">
        <v>100</v>
      </c>
      <c r="L187" s="24">
        <v>100</v>
      </c>
      <c r="M187" s="26">
        <v>5</v>
      </c>
    </row>
    <row r="188" spans="1:13" ht="409.6" thickBot="1">
      <c r="A188" s="83" t="s">
        <v>566</v>
      </c>
      <c r="B188" s="52" t="s">
        <v>567</v>
      </c>
      <c r="C188" s="52" t="s">
        <v>571</v>
      </c>
      <c r="D188" s="44" t="s">
        <v>570</v>
      </c>
      <c r="E188" s="79"/>
      <c r="F188" s="76" t="s">
        <v>59</v>
      </c>
      <c r="G188" s="79"/>
      <c r="H188" s="50" t="s">
        <v>80</v>
      </c>
      <c r="I188" s="23" t="s">
        <v>77</v>
      </c>
      <c r="J188" s="24">
        <v>100</v>
      </c>
      <c r="K188" s="24">
        <v>100</v>
      </c>
      <c r="L188" s="24">
        <v>100</v>
      </c>
      <c r="M188" s="26">
        <v>5</v>
      </c>
    </row>
    <row r="189" spans="1:13" ht="409.6" thickBot="1">
      <c r="A189" s="83" t="s">
        <v>566</v>
      </c>
      <c r="B189" s="52" t="s">
        <v>567</v>
      </c>
      <c r="C189" s="52" t="s">
        <v>571</v>
      </c>
      <c r="D189" s="44" t="s">
        <v>570</v>
      </c>
      <c r="E189" s="79"/>
      <c r="F189" s="76" t="s">
        <v>59</v>
      </c>
      <c r="G189" s="79"/>
      <c r="H189" s="50" t="s">
        <v>79</v>
      </c>
      <c r="I189" s="23" t="s">
        <v>77</v>
      </c>
      <c r="J189" s="24">
        <v>100</v>
      </c>
      <c r="K189" s="24">
        <v>100</v>
      </c>
      <c r="L189" s="24">
        <v>100</v>
      </c>
      <c r="M189" s="26">
        <v>5</v>
      </c>
    </row>
    <row r="190" spans="1:13" ht="409.6" thickBot="1">
      <c r="A190" s="83" t="s">
        <v>566</v>
      </c>
      <c r="B190" s="52" t="s">
        <v>567</v>
      </c>
      <c r="C190" s="52" t="s">
        <v>571</v>
      </c>
      <c r="D190" s="44" t="s">
        <v>570</v>
      </c>
      <c r="E190" s="79"/>
      <c r="F190" s="50" t="s">
        <v>59</v>
      </c>
      <c r="G190" s="79"/>
      <c r="H190" s="50" t="s">
        <v>78</v>
      </c>
      <c r="I190" s="23" t="s">
        <v>77</v>
      </c>
      <c r="J190" s="24">
        <v>0</v>
      </c>
      <c r="K190" s="24">
        <v>0</v>
      </c>
      <c r="L190" s="24">
        <v>0</v>
      </c>
      <c r="M190" s="26">
        <v>5</v>
      </c>
    </row>
    <row r="191" spans="1:13">
      <c r="A191" s="56"/>
      <c r="B191" s="56"/>
      <c r="C191" s="56"/>
      <c r="D191" s="56"/>
      <c r="E191" s="56"/>
      <c r="F191" s="56"/>
      <c r="G191" s="56"/>
      <c r="H191" s="56"/>
    </row>
    <row r="192" spans="1:13">
      <c r="A192" s="56"/>
      <c r="B192" s="56"/>
      <c r="C192" s="56"/>
      <c r="D192" s="56"/>
      <c r="E192" s="56"/>
      <c r="F192" s="56"/>
      <c r="G192" s="56"/>
      <c r="H192" s="56"/>
    </row>
    <row r="193" spans="1:8">
      <c r="A193" s="56"/>
      <c r="B193" s="56"/>
      <c r="C193" s="56"/>
      <c r="D193" s="56"/>
      <c r="E193" s="56"/>
      <c r="F193" s="56"/>
      <c r="G193" s="56"/>
      <c r="H193" s="56"/>
    </row>
    <row r="194" spans="1:8">
      <c r="A194" s="56"/>
      <c r="B194" s="56"/>
      <c r="C194" s="56"/>
      <c r="D194" s="56"/>
      <c r="E194" s="56"/>
      <c r="F194" s="56"/>
      <c r="G194" s="56"/>
      <c r="H194" s="56"/>
    </row>
    <row r="195" spans="1:8">
      <c r="A195" s="56"/>
      <c r="B195" s="56"/>
      <c r="C195" s="56"/>
      <c r="D195" s="56"/>
      <c r="E195" s="56"/>
      <c r="F195" s="56"/>
      <c r="G195" s="56"/>
      <c r="H195" s="56"/>
    </row>
    <row r="196" spans="1:8">
      <c r="A196" s="56"/>
      <c r="B196" s="56"/>
      <c r="C196" s="56"/>
      <c r="D196" s="56"/>
      <c r="E196" s="56"/>
      <c r="F196" s="56"/>
      <c r="G196" s="56"/>
      <c r="H196" s="56"/>
    </row>
    <row r="197" spans="1:8">
      <c r="A197" s="56"/>
      <c r="B197" s="56"/>
      <c r="C197" s="56"/>
      <c r="D197" s="56"/>
      <c r="E197" s="56"/>
      <c r="F197" s="56"/>
      <c r="G197" s="56"/>
      <c r="H197" s="56"/>
    </row>
    <row r="198" spans="1:8">
      <c r="A198" s="56"/>
      <c r="B198" s="56"/>
      <c r="C198" s="56"/>
      <c r="D198" s="56"/>
      <c r="E198" s="56"/>
      <c r="F198" s="56"/>
      <c r="G198" s="56"/>
      <c r="H198" s="56"/>
    </row>
    <row r="199" spans="1:8">
      <c r="A199" s="56"/>
      <c r="B199" s="56"/>
      <c r="C199" s="56"/>
      <c r="D199" s="56"/>
      <c r="E199" s="56"/>
      <c r="F199" s="56"/>
      <c r="G199" s="56"/>
      <c r="H199" s="56"/>
    </row>
    <row r="200" spans="1:8">
      <c r="A200" s="56"/>
      <c r="B200" s="56"/>
      <c r="C200" s="56"/>
      <c r="D200" s="56"/>
      <c r="E200" s="56"/>
      <c r="F200" s="56"/>
      <c r="G200" s="56"/>
      <c r="H200" s="56"/>
    </row>
    <row r="201" spans="1:8">
      <c r="A201" s="56"/>
      <c r="B201" s="56"/>
      <c r="C201" s="56"/>
      <c r="D201" s="56"/>
      <c r="E201" s="56"/>
      <c r="F201" s="56"/>
      <c r="G201" s="56"/>
      <c r="H201" s="56"/>
    </row>
    <row r="202" spans="1:8">
      <c r="A202" s="56"/>
      <c r="B202" s="56"/>
      <c r="C202" s="56"/>
      <c r="D202" s="56"/>
      <c r="E202" s="56"/>
      <c r="F202" s="56"/>
      <c r="G202" s="56"/>
      <c r="H202" s="56"/>
    </row>
    <row r="203" spans="1:8">
      <c r="A203" s="56"/>
      <c r="B203" s="56"/>
      <c r="C203" s="56"/>
      <c r="D203" s="56"/>
      <c r="E203" s="56"/>
      <c r="F203" s="56"/>
      <c r="G203" s="56"/>
      <c r="H203" s="56"/>
    </row>
    <row r="204" spans="1:8">
      <c r="A204" s="56"/>
      <c r="B204" s="56"/>
      <c r="C204" s="56"/>
      <c r="D204" s="56"/>
      <c r="E204" s="56"/>
      <c r="F204" s="56"/>
      <c r="G204" s="56"/>
      <c r="H204" s="56"/>
    </row>
    <row r="205" spans="1:8">
      <c r="A205" s="56"/>
      <c r="B205" s="56"/>
      <c r="C205" s="56"/>
      <c r="D205" s="56"/>
      <c r="E205" s="56"/>
      <c r="F205" s="56"/>
      <c r="G205" s="56"/>
      <c r="H205" s="56"/>
    </row>
    <row r="206" spans="1:8">
      <c r="A206" s="56"/>
      <c r="B206" s="56"/>
      <c r="C206" s="56"/>
      <c r="D206" s="56"/>
      <c r="E206" s="56"/>
      <c r="F206" s="56"/>
      <c r="G206" s="56"/>
      <c r="H206" s="56"/>
    </row>
    <row r="207" spans="1:8">
      <c r="A207" s="56"/>
      <c r="B207" s="56"/>
      <c r="C207" s="56"/>
      <c r="D207" s="56"/>
      <c r="E207" s="56"/>
      <c r="F207" s="56"/>
      <c r="G207" s="56"/>
      <c r="H207" s="56"/>
    </row>
    <row r="208" spans="1:8">
      <c r="A208" s="56"/>
      <c r="B208" s="56"/>
      <c r="C208" s="56"/>
      <c r="D208" s="56"/>
      <c r="E208" s="56"/>
      <c r="F208" s="56"/>
      <c r="G208" s="56"/>
      <c r="H208" s="56"/>
    </row>
    <row r="209" spans="1:8">
      <c r="A209" s="56"/>
      <c r="B209" s="56"/>
      <c r="C209" s="56"/>
      <c r="D209" s="56"/>
      <c r="E209" s="56"/>
      <c r="F209" s="56"/>
      <c r="G209" s="56"/>
      <c r="H209" s="56"/>
    </row>
    <row r="210" spans="1:8">
      <c r="A210" s="56"/>
      <c r="B210" s="56"/>
      <c r="C210" s="56"/>
      <c r="D210" s="56"/>
      <c r="E210" s="56"/>
      <c r="F210" s="56"/>
      <c r="G210" s="56"/>
      <c r="H210" s="56"/>
    </row>
    <row r="211" spans="1:8">
      <c r="A211" s="56"/>
      <c r="B211" s="56"/>
      <c r="C211" s="56"/>
      <c r="D211" s="56"/>
      <c r="E211" s="56"/>
      <c r="F211" s="56"/>
      <c r="G211" s="56"/>
      <c r="H211" s="56"/>
    </row>
    <row r="212" spans="1:8">
      <c r="A212" s="56"/>
      <c r="B212" s="56"/>
      <c r="C212" s="56"/>
      <c r="D212" s="56"/>
      <c r="E212" s="56"/>
      <c r="F212" s="56"/>
      <c r="G212" s="56"/>
      <c r="H212" s="56"/>
    </row>
    <row r="213" spans="1:8">
      <c r="A213" s="56"/>
      <c r="B213" s="56"/>
      <c r="C213" s="56"/>
      <c r="D213" s="56"/>
      <c r="E213" s="56"/>
      <c r="F213" s="56"/>
      <c r="G213" s="56"/>
      <c r="H213" s="56"/>
    </row>
    <row r="214" spans="1:8">
      <c r="A214" s="56"/>
      <c r="B214" s="56"/>
      <c r="C214" s="56"/>
      <c r="D214" s="56"/>
      <c r="E214" s="56"/>
      <c r="F214" s="56"/>
      <c r="G214" s="56"/>
      <c r="H214" s="56"/>
    </row>
    <row r="215" spans="1:8">
      <c r="A215" s="56"/>
      <c r="B215" s="56"/>
      <c r="C215" s="56"/>
      <c r="D215" s="56"/>
      <c r="E215" s="56"/>
      <c r="F215" s="56"/>
      <c r="G215" s="56"/>
      <c r="H215" s="56"/>
    </row>
    <row r="216" spans="1:8">
      <c r="A216" s="56"/>
      <c r="B216" s="56"/>
      <c r="C216" s="56"/>
      <c r="D216" s="56"/>
      <c r="E216" s="56"/>
      <c r="F216" s="56"/>
      <c r="G216" s="56"/>
      <c r="H216" s="56"/>
    </row>
    <row r="217" spans="1:8">
      <c r="A217" s="56"/>
      <c r="B217" s="56"/>
      <c r="C217" s="56"/>
      <c r="D217" s="56"/>
      <c r="E217" s="56"/>
      <c r="F217" s="56"/>
      <c r="G217" s="56"/>
      <c r="H217" s="56"/>
    </row>
    <row r="218" spans="1:8">
      <c r="A218" s="56"/>
      <c r="B218" s="56"/>
      <c r="C218" s="56"/>
      <c r="D218" s="56"/>
      <c r="E218" s="56"/>
      <c r="F218" s="56"/>
      <c r="G218" s="56"/>
      <c r="H218" s="56"/>
    </row>
    <row r="219" spans="1:8">
      <c r="A219" s="56"/>
      <c r="B219" s="56"/>
      <c r="C219" s="56"/>
      <c r="D219" s="56"/>
      <c r="E219" s="56"/>
      <c r="F219" s="56"/>
      <c r="G219" s="56"/>
      <c r="H219" s="56"/>
    </row>
    <row r="220" spans="1:8">
      <c r="A220" s="56"/>
      <c r="B220" s="56"/>
      <c r="C220" s="56"/>
      <c r="D220" s="56"/>
      <c r="E220" s="56"/>
      <c r="F220" s="56"/>
      <c r="G220" s="56"/>
      <c r="H220" s="56"/>
    </row>
    <row r="221" spans="1:8">
      <c r="A221" s="56"/>
      <c r="B221" s="56"/>
      <c r="C221" s="56"/>
      <c r="D221" s="56"/>
      <c r="E221" s="56"/>
      <c r="F221" s="56"/>
      <c r="G221" s="56"/>
      <c r="H221" s="56"/>
    </row>
    <row r="222" spans="1:8">
      <c r="A222" s="56"/>
      <c r="B222" s="56"/>
      <c r="C222" s="56"/>
      <c r="D222" s="56"/>
      <c r="E222" s="56"/>
      <c r="F222" s="56"/>
      <c r="G222" s="56"/>
      <c r="H222" s="56"/>
    </row>
    <row r="223" spans="1:8">
      <c r="A223" s="56"/>
      <c r="B223" s="56"/>
      <c r="C223" s="56"/>
      <c r="D223" s="56"/>
      <c r="E223" s="56"/>
      <c r="F223" s="56"/>
      <c r="G223" s="56"/>
      <c r="H223" s="56"/>
    </row>
    <row r="224" spans="1:8">
      <c r="A224" s="56"/>
      <c r="B224" s="56"/>
      <c r="C224" s="56"/>
      <c r="D224" s="56"/>
      <c r="E224" s="56"/>
      <c r="F224" s="56"/>
      <c r="G224" s="56"/>
      <c r="H224" s="56"/>
    </row>
    <row r="225" spans="1:8">
      <c r="A225" s="56"/>
      <c r="B225" s="56"/>
      <c r="C225" s="56"/>
      <c r="D225" s="56"/>
      <c r="E225" s="56"/>
      <c r="F225" s="56"/>
      <c r="G225" s="56"/>
      <c r="H225" s="56"/>
    </row>
    <row r="226" spans="1:8">
      <c r="A226" s="56"/>
      <c r="B226" s="56"/>
      <c r="C226" s="56"/>
      <c r="D226" s="56"/>
      <c r="E226" s="56"/>
      <c r="F226" s="56"/>
      <c r="G226" s="56"/>
      <c r="H226" s="56"/>
    </row>
    <row r="227" spans="1:8">
      <c r="A227" s="56"/>
      <c r="B227" s="56"/>
      <c r="C227" s="56"/>
      <c r="D227" s="56"/>
      <c r="E227" s="56"/>
      <c r="F227" s="56"/>
      <c r="G227" s="56"/>
      <c r="H227" s="56"/>
    </row>
    <row r="228" spans="1:8">
      <c r="A228" s="56"/>
      <c r="B228" s="56"/>
      <c r="C228" s="56"/>
      <c r="D228" s="56"/>
      <c r="E228" s="56"/>
      <c r="F228" s="56"/>
      <c r="G228" s="56"/>
      <c r="H228" s="56"/>
    </row>
    <row r="229" spans="1:8">
      <c r="A229" s="56"/>
      <c r="B229" s="56"/>
      <c r="C229" s="56"/>
      <c r="D229" s="56"/>
      <c r="E229" s="56"/>
      <c r="F229" s="56"/>
      <c r="G229" s="56"/>
      <c r="H229" s="56"/>
    </row>
    <row r="230" spans="1:8">
      <c r="A230" s="56"/>
      <c r="B230" s="56"/>
      <c r="C230" s="56"/>
      <c r="D230" s="56"/>
      <c r="E230" s="56"/>
      <c r="F230" s="56"/>
      <c r="G230" s="56"/>
      <c r="H230" s="56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58"/>
  <sheetViews>
    <sheetView view="pageBreakPreview" topLeftCell="A199" zoomScale="80" zoomScaleSheetLayoutView="80" workbookViewId="0">
      <selection activeCell="D350" sqref="D350"/>
    </sheetView>
  </sheetViews>
  <sheetFormatPr defaultRowHeight="12.75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6640625" customWidth="1"/>
    <col min="6" max="6" width="19.33203125" customWidth="1"/>
    <col min="7" max="7" width="15.6640625" customWidth="1"/>
    <col min="8" max="8" width="9.33203125" customWidth="1"/>
    <col min="9" max="9" width="16.83203125" customWidth="1"/>
    <col min="10" max="10" width="14.5" bestFit="1" customWidth="1"/>
  </cols>
  <sheetData>
    <row r="1" spans="1:9">
      <c r="A1" s="8" t="s">
        <v>0</v>
      </c>
    </row>
    <row r="2" spans="1:9" ht="34.700000000000003" customHeight="1">
      <c r="A2" s="112" t="s">
        <v>81</v>
      </c>
      <c r="B2" s="112"/>
      <c r="C2" s="112"/>
      <c r="D2" s="112"/>
      <c r="E2" s="112"/>
      <c r="F2" s="112"/>
      <c r="G2" s="112"/>
    </row>
    <row r="3" spans="1:9" ht="29.85" customHeight="1">
      <c r="A3" s="113" t="s">
        <v>82</v>
      </c>
      <c r="B3" s="113" t="s">
        <v>83</v>
      </c>
      <c r="C3" s="113" t="s">
        <v>33</v>
      </c>
      <c r="D3" s="113" t="s">
        <v>84</v>
      </c>
      <c r="E3" s="113"/>
      <c r="F3" s="113"/>
      <c r="G3" s="113" t="s">
        <v>85</v>
      </c>
    </row>
    <row r="4" spans="1:9" ht="53.65" customHeight="1">
      <c r="A4" s="113" t="s">
        <v>0</v>
      </c>
      <c r="B4" s="113" t="s">
        <v>0</v>
      </c>
      <c r="C4" s="113" t="s">
        <v>0</v>
      </c>
      <c r="D4" s="18" t="s">
        <v>86</v>
      </c>
      <c r="E4" s="18" t="s">
        <v>87</v>
      </c>
      <c r="F4" s="18" t="s">
        <v>88</v>
      </c>
      <c r="G4" s="113" t="s">
        <v>0</v>
      </c>
    </row>
    <row r="5" spans="1:9" ht="18" customHeight="1">
      <c r="A5" s="18" t="s">
        <v>39</v>
      </c>
      <c r="B5" s="18" t="s">
        <v>40</v>
      </c>
      <c r="C5" s="18" t="s">
        <v>41</v>
      </c>
      <c r="D5" s="18" t="s">
        <v>42</v>
      </c>
      <c r="E5" s="18" t="s">
        <v>43</v>
      </c>
      <c r="F5" s="18" t="s">
        <v>44</v>
      </c>
      <c r="G5" s="18" t="s">
        <v>45</v>
      </c>
    </row>
    <row r="6" spans="1:9" ht="124.9" customHeight="1">
      <c r="A6" s="18" t="s">
        <v>39</v>
      </c>
      <c r="B6" s="19" t="s">
        <v>89</v>
      </c>
      <c r="C6" s="18" t="s">
        <v>90</v>
      </c>
      <c r="D6" s="11">
        <f>D9+D20+D31+D42+D53+D64+D75+D86+D97+D108+D119+D130+D141+D152+D163+D174+D185+D196+D207+D218+D229+D240+D251+D262+D273+D284+D295+D306+D317+D328+D339</f>
        <v>9803614.459999999</v>
      </c>
      <c r="E6" s="11">
        <f>E9+E20+E31+E42+E53+E64+E75+E86+E97+E108+E119+E130+E141+E152+E163+E174+E185+E196+E207+E218+E229+E240+E251+E262+E273+E284+E295+E306+E317+E328</f>
        <v>7983593.5999999987</v>
      </c>
      <c r="F6" s="11">
        <f>F9+F20+F31+F42+F53+F64+F75+F86+F97+F108+F119+F130+F141+F152+F163+F174+F185+F196+F207+F218+F229+F240+F251+F262+F273+F284+F295+F306+F317+F328</f>
        <v>7983593.5999999987</v>
      </c>
      <c r="G6" s="17" t="s">
        <v>564</v>
      </c>
    </row>
    <row r="7" spans="1:9" ht="30.95" customHeight="1">
      <c r="A7" s="53" t="s">
        <v>91</v>
      </c>
      <c r="B7" s="54" t="str">
        <f>Part1_1!A8</f>
        <v>280000000120003330522045001101500001005100101</v>
      </c>
      <c r="C7" s="55" t="s">
        <v>0</v>
      </c>
      <c r="D7" s="55" t="s">
        <v>0</v>
      </c>
      <c r="E7" s="55" t="s">
        <v>0</v>
      </c>
      <c r="F7" s="55" t="s">
        <v>0</v>
      </c>
      <c r="G7" s="55" t="s">
        <v>0</v>
      </c>
      <c r="H7" s="56"/>
      <c r="I7" s="56"/>
    </row>
    <row r="8" spans="1:9" ht="14.45" customHeight="1">
      <c r="A8" s="57" t="s">
        <v>92</v>
      </c>
      <c r="B8" s="58" t="s">
        <v>58</v>
      </c>
      <c r="C8" s="58" t="s">
        <v>0</v>
      </c>
      <c r="D8" s="58" t="s">
        <v>0</v>
      </c>
      <c r="E8" s="58" t="s">
        <v>0</v>
      </c>
      <c r="F8" s="58" t="s">
        <v>0</v>
      </c>
      <c r="G8" s="58" t="s">
        <v>0</v>
      </c>
      <c r="H8" s="56"/>
      <c r="I8" s="56"/>
    </row>
    <row r="9" spans="1:9" ht="43.35" customHeight="1">
      <c r="A9" s="57" t="s">
        <v>93</v>
      </c>
      <c r="B9" s="58" t="s">
        <v>94</v>
      </c>
      <c r="C9" s="57" t="s">
        <v>90</v>
      </c>
      <c r="D9" s="59">
        <f>D10*D15-D16*D17</f>
        <v>714643.9</v>
      </c>
      <c r="E9" s="59">
        <f>D9</f>
        <v>714643.9</v>
      </c>
      <c r="F9" s="59">
        <f>D9</f>
        <v>714643.9</v>
      </c>
      <c r="G9" s="58" t="s">
        <v>95</v>
      </c>
      <c r="H9" s="56"/>
      <c r="I9" s="56"/>
    </row>
    <row r="10" spans="1:9" ht="43.35" customHeight="1">
      <c r="A10" s="57" t="s">
        <v>96</v>
      </c>
      <c r="B10" s="58" t="s">
        <v>97</v>
      </c>
      <c r="C10" s="57" t="s">
        <v>90</v>
      </c>
      <c r="D10" s="59">
        <f>ROUND((D11*(D12/100*D13/100*D14/100)),2)</f>
        <v>71464.39</v>
      </c>
      <c r="E10" s="59">
        <f t="shared" ref="E10:F10" si="0">ROUND((E11*(E12/100*E13/100*E14/100)),2)</f>
        <v>71464.39</v>
      </c>
      <c r="F10" s="59">
        <f t="shared" si="0"/>
        <v>71464.39</v>
      </c>
      <c r="G10" s="58" t="s">
        <v>98</v>
      </c>
      <c r="H10" s="56"/>
      <c r="I10" s="56"/>
    </row>
    <row r="11" spans="1:9" s="30" customFormat="1" ht="12.75" customHeight="1">
      <c r="A11" s="57" t="s">
        <v>99</v>
      </c>
      <c r="B11" s="58" t="s">
        <v>100</v>
      </c>
      <c r="C11" s="57" t="s">
        <v>90</v>
      </c>
      <c r="D11" s="59">
        <v>92323.62</v>
      </c>
      <c r="E11" s="59">
        <f>D11</f>
        <v>92323.62</v>
      </c>
      <c r="F11" s="59">
        <f>D11</f>
        <v>92323.62</v>
      </c>
      <c r="G11" s="58" t="s">
        <v>0</v>
      </c>
      <c r="H11" s="56"/>
      <c r="I11" s="56"/>
    </row>
    <row r="12" spans="1:9" s="30" customFormat="1" ht="12.75" customHeight="1">
      <c r="A12" s="57" t="s">
        <v>101</v>
      </c>
      <c r="B12" s="58" t="s">
        <v>102</v>
      </c>
      <c r="C12" s="57" t="s">
        <v>103</v>
      </c>
      <c r="D12" s="67">
        <v>100</v>
      </c>
      <c r="E12" s="67">
        <f>D12</f>
        <v>100</v>
      </c>
      <c r="F12" s="67">
        <f>D12</f>
        <v>100</v>
      </c>
      <c r="G12" s="58" t="s">
        <v>0</v>
      </c>
      <c r="H12" s="56"/>
      <c r="I12" s="56"/>
    </row>
    <row r="13" spans="1:9" s="30" customFormat="1" ht="12.75" customHeight="1">
      <c r="A13" s="57" t="s">
        <v>104</v>
      </c>
      <c r="B13" s="58" t="s">
        <v>105</v>
      </c>
      <c r="C13" s="57" t="s">
        <v>103</v>
      </c>
      <c r="D13" s="67">
        <v>140.435149166</v>
      </c>
      <c r="E13" s="67">
        <f t="shared" ref="E13:E14" si="1">D13</f>
        <v>140.435149166</v>
      </c>
      <c r="F13" s="67">
        <f t="shared" ref="F13:F14" si="2">D13</f>
        <v>140.435149166</v>
      </c>
      <c r="G13" s="58" t="s">
        <v>0</v>
      </c>
      <c r="H13" s="56"/>
      <c r="I13" s="56"/>
    </row>
    <row r="14" spans="1:9" s="30" customFormat="1" ht="12.75" customHeight="1">
      <c r="A14" s="57" t="s">
        <v>106</v>
      </c>
      <c r="B14" s="58" t="s">
        <v>107</v>
      </c>
      <c r="C14" s="57" t="s">
        <v>103</v>
      </c>
      <c r="D14" s="67">
        <v>55.118964033399998</v>
      </c>
      <c r="E14" s="67">
        <f t="shared" si="1"/>
        <v>55.118964033399998</v>
      </c>
      <c r="F14" s="67">
        <f t="shared" si="2"/>
        <v>55.118964033399998</v>
      </c>
      <c r="G14" s="58" t="s">
        <v>0</v>
      </c>
      <c r="H14" s="56"/>
      <c r="I14" s="72"/>
    </row>
    <row r="15" spans="1:9" ht="28.9" customHeight="1">
      <c r="A15" s="57" t="s">
        <v>108</v>
      </c>
      <c r="B15" s="58" t="s">
        <v>109</v>
      </c>
      <c r="C15" s="57" t="s">
        <v>61</v>
      </c>
      <c r="D15" s="59">
        <f>Part1_1!K8</f>
        <v>10</v>
      </c>
      <c r="E15" s="59">
        <f>D15</f>
        <v>10</v>
      </c>
      <c r="F15" s="59">
        <f>D15</f>
        <v>10</v>
      </c>
      <c r="G15" s="58" t="s">
        <v>0</v>
      </c>
      <c r="H15" s="56"/>
      <c r="I15" s="56"/>
    </row>
    <row r="16" spans="1:9" ht="28.9" customHeight="1">
      <c r="A16" s="57" t="s">
        <v>110</v>
      </c>
      <c r="B16" s="58" t="s">
        <v>111</v>
      </c>
      <c r="C16" s="57" t="s">
        <v>90</v>
      </c>
      <c r="D16" s="59">
        <v>0</v>
      </c>
      <c r="E16" s="59">
        <f>D16</f>
        <v>0</v>
      </c>
      <c r="F16" s="59">
        <f>E16</f>
        <v>0</v>
      </c>
      <c r="G16" s="58" t="s">
        <v>0</v>
      </c>
      <c r="H16" s="56"/>
      <c r="I16" s="56"/>
    </row>
    <row r="17" spans="1:9" ht="28.9" customHeight="1">
      <c r="A17" s="57" t="s">
        <v>112</v>
      </c>
      <c r="B17" s="58" t="s">
        <v>113</v>
      </c>
      <c r="C17" s="57" t="s">
        <v>61</v>
      </c>
      <c r="D17" s="59">
        <f>Part1_1!L8</f>
        <v>0</v>
      </c>
      <c r="E17" s="59">
        <f>D17</f>
        <v>0</v>
      </c>
      <c r="F17" s="59">
        <f>D17</f>
        <v>0</v>
      </c>
      <c r="G17" s="58" t="s">
        <v>0</v>
      </c>
      <c r="H17" s="56"/>
      <c r="I17" s="56"/>
    </row>
    <row r="18" spans="1:9" ht="30.95" customHeight="1">
      <c r="A18" s="53" t="s">
        <v>114</v>
      </c>
      <c r="B18" s="54" t="str">
        <f>Part1_1!A9</f>
        <v>280000000120003330522045001201500001004100101</v>
      </c>
      <c r="C18" s="55" t="s">
        <v>0</v>
      </c>
      <c r="D18" s="55" t="s">
        <v>0</v>
      </c>
      <c r="E18" s="55" t="s">
        <v>0</v>
      </c>
      <c r="F18" s="55" t="s">
        <v>0</v>
      </c>
      <c r="G18" s="55" t="s">
        <v>0</v>
      </c>
      <c r="H18" s="56"/>
      <c r="I18" s="56"/>
    </row>
    <row r="19" spans="1:9" ht="14.45" customHeight="1">
      <c r="A19" s="57" t="s">
        <v>115</v>
      </c>
      <c r="B19" s="58" t="s">
        <v>58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6"/>
      <c r="I19" s="56"/>
    </row>
    <row r="20" spans="1:9" ht="43.35" customHeight="1">
      <c r="A20" s="57" t="s">
        <v>116</v>
      </c>
      <c r="B20" s="58" t="s">
        <v>94</v>
      </c>
      <c r="C20" s="57" t="s">
        <v>90</v>
      </c>
      <c r="D20" s="59">
        <f>D21*D26-D27*D28</f>
        <v>201121.19999999998</v>
      </c>
      <c r="E20" s="59">
        <f>D20</f>
        <v>201121.19999999998</v>
      </c>
      <c r="F20" s="59">
        <f>D20</f>
        <v>201121.19999999998</v>
      </c>
      <c r="G20" s="58" t="s">
        <v>117</v>
      </c>
      <c r="H20" s="56"/>
      <c r="I20" s="56"/>
    </row>
    <row r="21" spans="1:9" ht="43.35" customHeight="1">
      <c r="A21" s="57" t="s">
        <v>118</v>
      </c>
      <c r="B21" s="58" t="s">
        <v>97</v>
      </c>
      <c r="C21" s="57" t="s">
        <v>90</v>
      </c>
      <c r="D21" s="59">
        <f>ROUND((D22*(D23/100*D24/100*D25/100)),2)</f>
        <v>20112.12</v>
      </c>
      <c r="E21" s="59">
        <f t="shared" ref="E21" si="3">ROUND((E22*(E23/100*E24/100*E25/100)),2)</f>
        <v>20112.12</v>
      </c>
      <c r="F21" s="59">
        <f t="shared" ref="F21" si="4">ROUND((F22*(F23/100*F24/100*F25/100)),2)</f>
        <v>20112.12</v>
      </c>
      <c r="G21" s="58" t="s">
        <v>119</v>
      </c>
      <c r="H21" s="56"/>
      <c r="I21" s="56"/>
    </row>
    <row r="22" spans="1:9" s="31" customFormat="1" ht="12.75" customHeight="1">
      <c r="A22" s="57" t="s">
        <v>120</v>
      </c>
      <c r="B22" s="58" t="s">
        <v>100</v>
      </c>
      <c r="C22" s="57" t="s">
        <v>90</v>
      </c>
      <c r="D22" s="59">
        <v>60339.25</v>
      </c>
      <c r="E22" s="59">
        <f>D22</f>
        <v>60339.25</v>
      </c>
      <c r="F22" s="59">
        <f>E22</f>
        <v>60339.25</v>
      </c>
      <c r="G22" s="58" t="s">
        <v>0</v>
      </c>
      <c r="H22" s="56"/>
      <c r="I22" s="56"/>
    </row>
    <row r="23" spans="1:9" s="31" customFormat="1" ht="12.75" customHeight="1">
      <c r="A23" s="57" t="s">
        <v>121</v>
      </c>
      <c r="B23" s="58" t="s">
        <v>102</v>
      </c>
      <c r="C23" s="57" t="s">
        <v>103</v>
      </c>
      <c r="D23" s="67">
        <v>100</v>
      </c>
      <c r="E23" s="67">
        <f>D23</f>
        <v>100</v>
      </c>
      <c r="F23" s="67">
        <f>D23</f>
        <v>100</v>
      </c>
      <c r="G23" s="58" t="s">
        <v>0</v>
      </c>
      <c r="H23" s="56"/>
      <c r="I23" s="56"/>
    </row>
    <row r="24" spans="1:9" s="31" customFormat="1" ht="12.75" customHeight="1">
      <c r="A24" s="57" t="s">
        <v>122</v>
      </c>
      <c r="B24" s="58" t="s">
        <v>105</v>
      </c>
      <c r="C24" s="57" t="s">
        <v>103</v>
      </c>
      <c r="D24" s="67">
        <v>36.344819305199998</v>
      </c>
      <c r="E24" s="67">
        <f t="shared" ref="E24:E25" si="5">D24</f>
        <v>36.344819305199998</v>
      </c>
      <c r="F24" s="67">
        <f t="shared" ref="F24:F25" si="6">D24</f>
        <v>36.344819305199998</v>
      </c>
      <c r="G24" s="58" t="s">
        <v>0</v>
      </c>
      <c r="H24" s="56"/>
      <c r="I24" s="56"/>
    </row>
    <row r="25" spans="1:9" s="31" customFormat="1" ht="12.75" customHeight="1">
      <c r="A25" s="57" t="s">
        <v>123</v>
      </c>
      <c r="B25" s="58" t="s">
        <v>107</v>
      </c>
      <c r="C25" s="57" t="s">
        <v>103</v>
      </c>
      <c r="D25" s="67">
        <v>91.709733166899994</v>
      </c>
      <c r="E25" s="67">
        <f t="shared" si="5"/>
        <v>91.709733166899994</v>
      </c>
      <c r="F25" s="67">
        <f t="shared" si="6"/>
        <v>91.709733166899994</v>
      </c>
      <c r="G25" s="58" t="s">
        <v>0</v>
      </c>
      <c r="H25" s="56"/>
      <c r="I25" s="56"/>
    </row>
    <row r="26" spans="1:9" ht="28.9" customHeight="1">
      <c r="A26" s="57" t="s">
        <v>124</v>
      </c>
      <c r="B26" s="58" t="s">
        <v>109</v>
      </c>
      <c r="C26" s="57" t="s">
        <v>61</v>
      </c>
      <c r="D26" s="59">
        <f>Part1_1!K9</f>
        <v>10</v>
      </c>
      <c r="E26" s="59">
        <f>D26</f>
        <v>10</v>
      </c>
      <c r="F26" s="59">
        <f>D26</f>
        <v>10</v>
      </c>
      <c r="G26" s="58" t="s">
        <v>0</v>
      </c>
      <c r="H26" s="56"/>
      <c r="I26" s="56"/>
    </row>
    <row r="27" spans="1:9" ht="28.9" customHeight="1">
      <c r="A27" s="57" t="s">
        <v>125</v>
      </c>
      <c r="B27" s="58" t="s">
        <v>111</v>
      </c>
      <c r="C27" s="57" t="s">
        <v>90</v>
      </c>
      <c r="D27" s="59">
        <v>0</v>
      </c>
      <c r="E27" s="59">
        <f>D27</f>
        <v>0</v>
      </c>
      <c r="F27" s="59">
        <f>D27</f>
        <v>0</v>
      </c>
      <c r="G27" s="58" t="s">
        <v>0</v>
      </c>
      <c r="H27" s="56"/>
      <c r="I27" s="56"/>
    </row>
    <row r="28" spans="1:9" ht="28.9" customHeight="1">
      <c r="A28" s="57" t="s">
        <v>126</v>
      </c>
      <c r="B28" s="58" t="s">
        <v>113</v>
      </c>
      <c r="C28" s="57" t="s">
        <v>61</v>
      </c>
      <c r="D28" s="59">
        <f>Part1_1!L9</f>
        <v>0</v>
      </c>
      <c r="E28" s="59">
        <f>D28</f>
        <v>0</v>
      </c>
      <c r="F28" s="59">
        <f>D28</f>
        <v>0</v>
      </c>
      <c r="G28" s="58" t="s">
        <v>0</v>
      </c>
      <c r="H28" s="56"/>
      <c r="I28" s="56"/>
    </row>
    <row r="29" spans="1:9" ht="30.95" customHeight="1">
      <c r="A29" s="53" t="s">
        <v>127</v>
      </c>
      <c r="B29" s="54" t="str">
        <f>Part1_1!A10</f>
        <v>280000000120003330522045001301500001003100101</v>
      </c>
      <c r="C29" s="55" t="s">
        <v>0</v>
      </c>
      <c r="D29" s="55" t="s">
        <v>0</v>
      </c>
      <c r="E29" s="55" t="s">
        <v>0</v>
      </c>
      <c r="F29" s="55" t="s">
        <v>0</v>
      </c>
      <c r="G29" s="55" t="s">
        <v>0</v>
      </c>
      <c r="H29" s="56"/>
      <c r="I29" s="56"/>
    </row>
    <row r="30" spans="1:9" ht="14.45" customHeight="1">
      <c r="A30" s="57" t="s">
        <v>128</v>
      </c>
      <c r="B30" s="58" t="s">
        <v>58</v>
      </c>
      <c r="C30" s="58" t="s">
        <v>0</v>
      </c>
      <c r="D30" s="58" t="s">
        <v>0</v>
      </c>
      <c r="E30" s="58" t="s">
        <v>0</v>
      </c>
      <c r="F30" s="58" t="s">
        <v>0</v>
      </c>
      <c r="G30" s="58" t="s">
        <v>0</v>
      </c>
      <c r="H30" s="56"/>
      <c r="I30" s="56"/>
    </row>
    <row r="31" spans="1:9" ht="43.35" customHeight="1">
      <c r="A31" s="57" t="s">
        <v>129</v>
      </c>
      <c r="B31" s="58" t="s">
        <v>94</v>
      </c>
      <c r="C31" s="57" t="s">
        <v>90</v>
      </c>
      <c r="D31" s="59">
        <f>D32*D37-D38*D39</f>
        <v>109503.79999999999</v>
      </c>
      <c r="E31" s="59">
        <f>D31</f>
        <v>109503.79999999999</v>
      </c>
      <c r="F31" s="59">
        <f>D31</f>
        <v>109503.79999999999</v>
      </c>
      <c r="G31" s="58" t="s">
        <v>130</v>
      </c>
      <c r="H31" s="56"/>
      <c r="I31" s="56"/>
    </row>
    <row r="32" spans="1:9" ht="43.35" customHeight="1">
      <c r="A32" s="57" t="s">
        <v>131</v>
      </c>
      <c r="B32" s="58" t="s">
        <v>97</v>
      </c>
      <c r="C32" s="57" t="s">
        <v>90</v>
      </c>
      <c r="D32" s="59">
        <f>ROUND((D33*(D34/100*D35/100*D36/100)),2)</f>
        <v>10950.38</v>
      </c>
      <c r="E32" s="59">
        <f t="shared" ref="E32" si="7">ROUND((E33*(E34/100*E35/100*E36/100)),2)</f>
        <v>10950.38</v>
      </c>
      <c r="F32" s="59">
        <f t="shared" ref="F32" si="8">ROUND((F33*(F34/100*F35/100*F36/100)),2)</f>
        <v>10950.38</v>
      </c>
      <c r="G32" s="58" t="s">
        <v>132</v>
      </c>
      <c r="H32" s="56"/>
      <c r="I32" s="56"/>
    </row>
    <row r="33" spans="1:9" s="33" customFormat="1" ht="12.75" customHeight="1">
      <c r="A33" s="57" t="s">
        <v>133</v>
      </c>
      <c r="B33" s="58" t="s">
        <v>100</v>
      </c>
      <c r="C33" s="57" t="s">
        <v>90</v>
      </c>
      <c r="D33" s="59">
        <v>4321.67</v>
      </c>
      <c r="E33" s="59">
        <f>D33</f>
        <v>4321.67</v>
      </c>
      <c r="F33" s="59">
        <f>D33</f>
        <v>4321.67</v>
      </c>
      <c r="G33" s="58" t="s">
        <v>0</v>
      </c>
      <c r="H33" s="56"/>
      <c r="I33" s="56"/>
    </row>
    <row r="34" spans="1:9" s="33" customFormat="1" ht="12.75" customHeight="1">
      <c r="A34" s="57" t="s">
        <v>134</v>
      </c>
      <c r="B34" s="58" t="s">
        <v>102</v>
      </c>
      <c r="C34" s="57" t="s">
        <v>103</v>
      </c>
      <c r="D34" s="67">
        <v>100</v>
      </c>
      <c r="E34" s="67">
        <f>D34</f>
        <v>100</v>
      </c>
      <c r="F34" s="67">
        <f>D34</f>
        <v>100</v>
      </c>
      <c r="G34" s="58" t="s">
        <v>0</v>
      </c>
      <c r="H34" s="56"/>
      <c r="I34" s="56"/>
    </row>
    <row r="35" spans="1:9" s="33" customFormat="1" ht="12.75" customHeight="1">
      <c r="A35" s="57" t="s">
        <v>135</v>
      </c>
      <c r="B35" s="58" t="s">
        <v>105</v>
      </c>
      <c r="C35" s="57" t="s">
        <v>103</v>
      </c>
      <c r="D35" s="67">
        <v>259.86918585749999</v>
      </c>
      <c r="E35" s="67">
        <f t="shared" ref="E35:E36" si="9">D35</f>
        <v>259.86918585749999</v>
      </c>
      <c r="F35" s="67">
        <f t="shared" ref="F35:F36" si="10">D35</f>
        <v>259.86918585749999</v>
      </c>
      <c r="G35" s="58" t="s">
        <v>0</v>
      </c>
      <c r="H35" s="56"/>
      <c r="I35" s="56"/>
    </row>
    <row r="36" spans="1:9" s="33" customFormat="1" ht="12.75" customHeight="1">
      <c r="A36" s="57" t="s">
        <v>136</v>
      </c>
      <c r="B36" s="58" t="s">
        <v>107</v>
      </c>
      <c r="C36" s="57" t="s">
        <v>103</v>
      </c>
      <c r="D36" s="67">
        <v>97.504083201599997</v>
      </c>
      <c r="E36" s="67">
        <f t="shared" si="9"/>
        <v>97.504083201599997</v>
      </c>
      <c r="F36" s="67">
        <f t="shared" si="10"/>
        <v>97.504083201599997</v>
      </c>
      <c r="G36" s="58" t="s">
        <v>0</v>
      </c>
      <c r="H36" s="56"/>
      <c r="I36" s="56"/>
    </row>
    <row r="37" spans="1:9" ht="28.9" customHeight="1">
      <c r="A37" s="57" t="s">
        <v>137</v>
      </c>
      <c r="B37" s="58" t="s">
        <v>109</v>
      </c>
      <c r="C37" s="57" t="s">
        <v>61</v>
      </c>
      <c r="D37" s="59">
        <f>Part1_1!K10</f>
        <v>10</v>
      </c>
      <c r="E37" s="59">
        <f>D37</f>
        <v>10</v>
      </c>
      <c r="F37" s="59">
        <f>D37</f>
        <v>10</v>
      </c>
      <c r="G37" s="58" t="s">
        <v>0</v>
      </c>
      <c r="H37" s="56"/>
      <c r="I37" s="56"/>
    </row>
    <row r="38" spans="1:9" ht="28.9" customHeight="1">
      <c r="A38" s="57" t="s">
        <v>138</v>
      </c>
      <c r="B38" s="58" t="s">
        <v>111</v>
      </c>
      <c r="C38" s="57" t="s">
        <v>90</v>
      </c>
      <c r="D38" s="59">
        <v>0</v>
      </c>
      <c r="E38" s="59">
        <f t="shared" ref="E38" si="11">D38</f>
        <v>0</v>
      </c>
      <c r="F38" s="59">
        <f t="shared" ref="F38" si="12">D38</f>
        <v>0</v>
      </c>
      <c r="G38" s="58" t="s">
        <v>0</v>
      </c>
      <c r="H38" s="56"/>
      <c r="I38" s="56"/>
    </row>
    <row r="39" spans="1:9" ht="28.9" customHeight="1">
      <c r="A39" s="57" t="s">
        <v>139</v>
      </c>
      <c r="B39" s="58" t="s">
        <v>113</v>
      </c>
      <c r="C39" s="57" t="s">
        <v>61</v>
      </c>
      <c r="D39" s="59">
        <f>Part1_1!L10</f>
        <v>0</v>
      </c>
      <c r="E39" s="59">
        <f>D39</f>
        <v>0</v>
      </c>
      <c r="F39" s="59">
        <f>D39</f>
        <v>0</v>
      </c>
      <c r="G39" s="58" t="s">
        <v>0</v>
      </c>
      <c r="H39" s="56"/>
      <c r="I39" s="56"/>
    </row>
    <row r="40" spans="1:9" ht="30.95" customHeight="1">
      <c r="A40" s="53" t="s">
        <v>140</v>
      </c>
      <c r="B40" s="54" t="str">
        <f>Part1_1!A11</f>
        <v>280000000120003330522045001401500001002100101</v>
      </c>
      <c r="C40" s="55" t="s">
        <v>0</v>
      </c>
      <c r="D40" s="55" t="s">
        <v>0</v>
      </c>
      <c r="E40" s="55" t="s">
        <v>0</v>
      </c>
      <c r="F40" s="55" t="s">
        <v>0</v>
      </c>
      <c r="G40" s="55" t="s">
        <v>0</v>
      </c>
      <c r="H40" s="56"/>
      <c r="I40" s="56"/>
    </row>
    <row r="41" spans="1:9" ht="14.45" customHeight="1">
      <c r="A41" s="57" t="s">
        <v>141</v>
      </c>
      <c r="B41" s="58" t="s">
        <v>58</v>
      </c>
      <c r="C41" s="58" t="s">
        <v>0</v>
      </c>
      <c r="D41" s="58" t="s">
        <v>0</v>
      </c>
      <c r="E41" s="58" t="s">
        <v>0</v>
      </c>
      <c r="F41" s="58" t="s">
        <v>0</v>
      </c>
      <c r="G41" s="58" t="s">
        <v>0</v>
      </c>
      <c r="H41" s="56"/>
      <c r="I41" s="56"/>
    </row>
    <row r="42" spans="1:9" ht="43.35" customHeight="1">
      <c r="A42" s="57" t="s">
        <v>142</v>
      </c>
      <c r="B42" s="58" t="s">
        <v>94</v>
      </c>
      <c r="C42" s="57" t="s">
        <v>90</v>
      </c>
      <c r="D42" s="59">
        <f>D43*D48-D49*D50</f>
        <v>449374.6</v>
      </c>
      <c r="E42" s="59">
        <f>D42</f>
        <v>449374.6</v>
      </c>
      <c r="F42" s="59">
        <f>D42</f>
        <v>449374.6</v>
      </c>
      <c r="G42" s="58" t="s">
        <v>143</v>
      </c>
      <c r="H42" s="56"/>
      <c r="I42" s="56"/>
    </row>
    <row r="43" spans="1:9" ht="43.35" customHeight="1">
      <c r="A43" s="57" t="s">
        <v>144</v>
      </c>
      <c r="B43" s="58" t="s">
        <v>97</v>
      </c>
      <c r="C43" s="57" t="s">
        <v>90</v>
      </c>
      <c r="D43" s="59">
        <f>ROUND((D44*(D45/100*D46/100*D47/100)),2)</f>
        <v>44937.46</v>
      </c>
      <c r="E43" s="59">
        <f t="shared" ref="E43" si="13">ROUND((E44*(E45/100*E46/100*E47/100)),2)</f>
        <v>44937.46</v>
      </c>
      <c r="F43" s="59">
        <f t="shared" ref="F43" si="14">ROUND((F44*(F45/100*F46/100*F47/100)),2)</f>
        <v>44937.46</v>
      </c>
      <c r="G43" s="58" t="s">
        <v>145</v>
      </c>
      <c r="H43" s="56"/>
      <c r="I43" s="56"/>
    </row>
    <row r="44" spans="1:9" s="32" customFormat="1" ht="12.75" customHeight="1">
      <c r="A44" s="57" t="s">
        <v>146</v>
      </c>
      <c r="B44" s="58" t="s">
        <v>100</v>
      </c>
      <c r="C44" s="57" t="s">
        <v>90</v>
      </c>
      <c r="D44" s="59">
        <v>9182.9599999999991</v>
      </c>
      <c r="E44" s="59">
        <f>D44</f>
        <v>9182.9599999999991</v>
      </c>
      <c r="F44" s="59">
        <f>D44</f>
        <v>9182.9599999999991</v>
      </c>
      <c r="G44" s="58" t="s">
        <v>0</v>
      </c>
      <c r="H44" s="56"/>
      <c r="I44" s="56"/>
    </row>
    <row r="45" spans="1:9" s="32" customFormat="1" ht="12.75" customHeight="1">
      <c r="A45" s="57" t="s">
        <v>147</v>
      </c>
      <c r="B45" s="58" t="s">
        <v>102</v>
      </c>
      <c r="C45" s="57" t="s">
        <v>103</v>
      </c>
      <c r="D45" s="67">
        <v>100</v>
      </c>
      <c r="E45" s="67">
        <f>D45</f>
        <v>100</v>
      </c>
      <c r="F45" s="67">
        <f>D45</f>
        <v>100</v>
      </c>
      <c r="G45" s="58" t="s">
        <v>0</v>
      </c>
      <c r="H45" s="56"/>
      <c r="I45" s="56"/>
    </row>
    <row r="46" spans="1:9" s="32" customFormat="1" ht="12.75" customHeight="1">
      <c r="A46" s="57" t="s">
        <v>148</v>
      </c>
      <c r="B46" s="58" t="s">
        <v>105</v>
      </c>
      <c r="C46" s="57" t="s">
        <v>103</v>
      </c>
      <c r="D46" s="67">
        <v>495.25542376179999</v>
      </c>
      <c r="E46" s="67">
        <f t="shared" ref="E46:E47" si="15">D46</f>
        <v>495.25542376179999</v>
      </c>
      <c r="F46" s="67">
        <f t="shared" ref="F46:F47" si="16">D46</f>
        <v>495.25542376179999</v>
      </c>
      <c r="G46" s="58" t="s">
        <v>0</v>
      </c>
      <c r="H46" s="56"/>
      <c r="I46" s="56"/>
    </row>
    <row r="47" spans="1:9" s="32" customFormat="1" ht="12.75" customHeight="1">
      <c r="A47" s="57" t="s">
        <v>149</v>
      </c>
      <c r="B47" s="58" t="s">
        <v>107</v>
      </c>
      <c r="C47" s="57" t="s">
        <v>103</v>
      </c>
      <c r="D47" s="67">
        <v>98.809019147200004</v>
      </c>
      <c r="E47" s="67">
        <f t="shared" si="15"/>
        <v>98.809019147200004</v>
      </c>
      <c r="F47" s="67">
        <f t="shared" si="16"/>
        <v>98.809019147200004</v>
      </c>
      <c r="G47" s="58" t="s">
        <v>0</v>
      </c>
      <c r="H47" s="56"/>
      <c r="I47" s="56"/>
    </row>
    <row r="48" spans="1:9" ht="28.9" customHeight="1">
      <c r="A48" s="57" t="s">
        <v>150</v>
      </c>
      <c r="B48" s="58" t="s">
        <v>109</v>
      </c>
      <c r="C48" s="57" t="s">
        <v>61</v>
      </c>
      <c r="D48" s="59">
        <f>Part1_1!K11</f>
        <v>10</v>
      </c>
      <c r="E48" s="59">
        <f>D48</f>
        <v>10</v>
      </c>
      <c r="F48" s="59">
        <f>D48</f>
        <v>10</v>
      </c>
      <c r="G48" s="58" t="s">
        <v>0</v>
      </c>
      <c r="H48" s="56"/>
      <c r="I48" s="56"/>
    </row>
    <row r="49" spans="1:9" ht="28.9" customHeight="1">
      <c r="A49" s="57" t="s">
        <v>151</v>
      </c>
      <c r="B49" s="58" t="s">
        <v>111</v>
      </c>
      <c r="C49" s="57" t="s">
        <v>90</v>
      </c>
      <c r="D49" s="59">
        <v>0</v>
      </c>
      <c r="E49" s="59">
        <f>D49</f>
        <v>0</v>
      </c>
      <c r="F49" s="59">
        <f>D49</f>
        <v>0</v>
      </c>
      <c r="G49" s="58" t="s">
        <v>0</v>
      </c>
      <c r="H49" s="56"/>
      <c r="I49" s="56"/>
    </row>
    <row r="50" spans="1:9" ht="28.9" customHeight="1">
      <c r="A50" s="57" t="s">
        <v>152</v>
      </c>
      <c r="B50" s="58" t="s">
        <v>113</v>
      </c>
      <c r="C50" s="57" t="s">
        <v>61</v>
      </c>
      <c r="D50" s="59">
        <f>Part1_1!L11</f>
        <v>0</v>
      </c>
      <c r="E50" s="59">
        <f>D50</f>
        <v>0</v>
      </c>
      <c r="F50" s="59">
        <f>D50</f>
        <v>0</v>
      </c>
      <c r="G50" s="58" t="s">
        <v>0</v>
      </c>
      <c r="H50" s="56"/>
      <c r="I50" s="56"/>
    </row>
    <row r="51" spans="1:9" ht="30.95" customHeight="1">
      <c r="A51" s="53" t="s">
        <v>153</v>
      </c>
      <c r="B51" s="54" t="str">
        <f>Part1_1!A12</f>
        <v>280000000120003330522045001501500001001100101</v>
      </c>
      <c r="C51" s="55" t="s">
        <v>0</v>
      </c>
      <c r="D51" s="55" t="s">
        <v>0</v>
      </c>
      <c r="E51" s="55" t="s">
        <v>0</v>
      </c>
      <c r="F51" s="55" t="s">
        <v>0</v>
      </c>
      <c r="G51" s="55" t="s">
        <v>0</v>
      </c>
      <c r="H51" s="56"/>
      <c r="I51" s="56"/>
    </row>
    <row r="52" spans="1:9" ht="14.45" customHeight="1">
      <c r="A52" s="57" t="s">
        <v>154</v>
      </c>
      <c r="B52" s="58" t="s">
        <v>58</v>
      </c>
      <c r="C52" s="58" t="s">
        <v>0</v>
      </c>
      <c r="D52" s="58" t="s">
        <v>0</v>
      </c>
      <c r="E52" s="58" t="s">
        <v>0</v>
      </c>
      <c r="F52" s="58" t="s">
        <v>0</v>
      </c>
      <c r="G52" s="58" t="s">
        <v>0</v>
      </c>
      <c r="H52" s="56"/>
      <c r="I52" s="56"/>
    </row>
    <row r="53" spans="1:9" ht="43.35" customHeight="1">
      <c r="A53" s="57" t="s">
        <v>155</v>
      </c>
      <c r="B53" s="58" t="s">
        <v>94</v>
      </c>
      <c r="C53" s="57" t="s">
        <v>90</v>
      </c>
      <c r="D53" s="59">
        <f>D54*D59-D60*D61</f>
        <v>504296.60000000003</v>
      </c>
      <c r="E53" s="59">
        <f>D53</f>
        <v>504296.60000000003</v>
      </c>
      <c r="F53" s="59">
        <f>D53</f>
        <v>504296.60000000003</v>
      </c>
      <c r="G53" s="58" t="s">
        <v>156</v>
      </c>
      <c r="H53" s="56"/>
      <c r="I53" s="56"/>
    </row>
    <row r="54" spans="1:9" ht="43.35" customHeight="1">
      <c r="A54" s="57" t="s">
        <v>157</v>
      </c>
      <c r="B54" s="58" t="s">
        <v>97</v>
      </c>
      <c r="C54" s="57" t="s">
        <v>90</v>
      </c>
      <c r="D54" s="59">
        <f>ROUND((D55*(D56/100*D57/100*D58/100)),2)</f>
        <v>50429.66</v>
      </c>
      <c r="E54" s="59">
        <f t="shared" ref="E54" si="17">ROUND((E55*(E56/100*E57/100*E58/100)),2)</f>
        <v>50429.66</v>
      </c>
      <c r="F54" s="59">
        <f t="shared" ref="F54" si="18">ROUND((F55*(F56/100*F57/100*F58/100)),2)</f>
        <v>50429.66</v>
      </c>
      <c r="G54" s="58" t="s">
        <v>158</v>
      </c>
      <c r="H54" s="56"/>
      <c r="I54" s="56"/>
    </row>
    <row r="55" spans="1:9" s="34" customFormat="1" ht="12.75" customHeight="1">
      <c r="A55" s="57" t="s">
        <v>159</v>
      </c>
      <c r="B55" s="58" t="s">
        <v>100</v>
      </c>
      <c r="C55" s="57" t="s">
        <v>90</v>
      </c>
      <c r="D55" s="59">
        <v>10616.26</v>
      </c>
      <c r="E55" s="59">
        <f>D55</f>
        <v>10616.26</v>
      </c>
      <c r="F55" s="59">
        <f>D55</f>
        <v>10616.26</v>
      </c>
      <c r="G55" s="58" t="s">
        <v>0</v>
      </c>
      <c r="H55" s="56"/>
      <c r="I55" s="56"/>
    </row>
    <row r="56" spans="1:9" s="34" customFormat="1" ht="12.75" customHeight="1">
      <c r="A56" s="57" t="s">
        <v>160</v>
      </c>
      <c r="B56" s="58" t="s">
        <v>102</v>
      </c>
      <c r="C56" s="57" t="s">
        <v>103</v>
      </c>
      <c r="D56" s="67">
        <v>100</v>
      </c>
      <c r="E56" s="67">
        <f>D56</f>
        <v>100</v>
      </c>
      <c r="F56" s="67">
        <f>D56</f>
        <v>100</v>
      </c>
      <c r="G56" s="58" t="s">
        <v>0</v>
      </c>
      <c r="H56" s="56"/>
      <c r="I56" s="56"/>
    </row>
    <row r="57" spans="1:9" s="34" customFormat="1" ht="12.75" customHeight="1">
      <c r="A57" s="57" t="s">
        <v>161</v>
      </c>
      <c r="B57" s="58" t="s">
        <v>105</v>
      </c>
      <c r="C57" s="57" t="s">
        <v>103</v>
      </c>
      <c r="D57" s="67">
        <v>477.48854728169999</v>
      </c>
      <c r="E57" s="67">
        <f t="shared" ref="E57:E58" si="19">D57</f>
        <v>477.48854728169999</v>
      </c>
      <c r="F57" s="67">
        <f t="shared" ref="F57:F58" si="20">D57</f>
        <v>477.48854728169999</v>
      </c>
      <c r="G57" s="58" t="s">
        <v>0</v>
      </c>
      <c r="H57" s="56"/>
      <c r="I57" s="56"/>
    </row>
    <row r="58" spans="1:9" s="34" customFormat="1" ht="12.75" customHeight="1">
      <c r="A58" s="57" t="s">
        <v>162</v>
      </c>
      <c r="B58" s="58" t="s">
        <v>107</v>
      </c>
      <c r="C58" s="57" t="s">
        <v>103</v>
      </c>
      <c r="D58" s="67">
        <v>99.483609611899993</v>
      </c>
      <c r="E58" s="67">
        <f t="shared" si="19"/>
        <v>99.483609611899993</v>
      </c>
      <c r="F58" s="67">
        <f t="shared" si="20"/>
        <v>99.483609611899993</v>
      </c>
      <c r="G58" s="58" t="s">
        <v>0</v>
      </c>
      <c r="H58" s="56"/>
      <c r="I58" s="56"/>
    </row>
    <row r="59" spans="1:9" ht="28.9" customHeight="1">
      <c r="A59" s="57" t="s">
        <v>163</v>
      </c>
      <c r="B59" s="58" t="s">
        <v>109</v>
      </c>
      <c r="C59" s="57" t="s">
        <v>61</v>
      </c>
      <c r="D59" s="59">
        <f>Part1_1!K12</f>
        <v>10</v>
      </c>
      <c r="E59" s="59">
        <f>D59</f>
        <v>10</v>
      </c>
      <c r="F59" s="59">
        <f>D59</f>
        <v>10</v>
      </c>
      <c r="G59" s="58" t="s">
        <v>0</v>
      </c>
      <c r="H59" s="56"/>
      <c r="I59" s="56"/>
    </row>
    <row r="60" spans="1:9" ht="28.9" customHeight="1">
      <c r="A60" s="57" t="s">
        <v>164</v>
      </c>
      <c r="B60" s="58" t="s">
        <v>111</v>
      </c>
      <c r="C60" s="57" t="s">
        <v>90</v>
      </c>
      <c r="D60" s="59">
        <v>0</v>
      </c>
      <c r="E60" s="59">
        <f>D60</f>
        <v>0</v>
      </c>
      <c r="F60" s="59">
        <f>D60</f>
        <v>0</v>
      </c>
      <c r="G60" s="58" t="s">
        <v>0</v>
      </c>
      <c r="H60" s="56"/>
      <c r="I60" s="56"/>
    </row>
    <row r="61" spans="1:9" ht="28.9" customHeight="1">
      <c r="A61" s="57" t="s">
        <v>165</v>
      </c>
      <c r="B61" s="58" t="s">
        <v>113</v>
      </c>
      <c r="C61" s="57" t="s">
        <v>61</v>
      </c>
      <c r="D61" s="59">
        <f>Part1_1!L12</f>
        <v>0</v>
      </c>
      <c r="E61" s="59">
        <f>D61</f>
        <v>0</v>
      </c>
      <c r="F61" s="59">
        <f>D61</f>
        <v>0</v>
      </c>
      <c r="G61" s="58" t="s">
        <v>0</v>
      </c>
      <c r="H61" s="56"/>
      <c r="I61" s="56"/>
    </row>
    <row r="62" spans="1:9" ht="30.95" customHeight="1">
      <c r="A62" s="53" t="s">
        <v>166</v>
      </c>
      <c r="B62" s="54" t="str">
        <f>Part1_1!A13</f>
        <v>280000000120003330522045001601500001000100101</v>
      </c>
      <c r="C62" s="55" t="s">
        <v>0</v>
      </c>
      <c r="D62" s="55" t="s">
        <v>0</v>
      </c>
      <c r="E62" s="55" t="s">
        <v>0</v>
      </c>
      <c r="F62" s="55" t="s">
        <v>0</v>
      </c>
      <c r="G62" s="55" t="s">
        <v>0</v>
      </c>
      <c r="H62" s="56"/>
      <c r="I62" s="56"/>
    </row>
    <row r="63" spans="1:9" ht="14.45" customHeight="1">
      <c r="A63" s="57" t="s">
        <v>167</v>
      </c>
      <c r="B63" s="58" t="s">
        <v>58</v>
      </c>
      <c r="C63" s="58" t="s">
        <v>0</v>
      </c>
      <c r="D63" s="58" t="s">
        <v>0</v>
      </c>
      <c r="E63" s="58" t="s">
        <v>0</v>
      </c>
      <c r="F63" s="58" t="s">
        <v>0</v>
      </c>
      <c r="G63" s="58" t="s">
        <v>0</v>
      </c>
      <c r="H63" s="56"/>
      <c r="I63" s="56"/>
    </row>
    <row r="64" spans="1:9" ht="43.35" customHeight="1">
      <c r="A64" s="57" t="s">
        <v>168</v>
      </c>
      <c r="B64" s="58" t="s">
        <v>94</v>
      </c>
      <c r="C64" s="57" t="s">
        <v>90</v>
      </c>
      <c r="D64" s="59">
        <f>D65*D70-D71*D72</f>
        <v>16958.3</v>
      </c>
      <c r="E64" s="59">
        <f>D64</f>
        <v>16958.3</v>
      </c>
      <c r="F64" s="59">
        <f>D64</f>
        <v>16958.3</v>
      </c>
      <c r="G64" s="58" t="s">
        <v>169</v>
      </c>
      <c r="H64" s="56"/>
      <c r="I64" s="56"/>
    </row>
    <row r="65" spans="1:9" ht="43.35" customHeight="1">
      <c r="A65" s="57" t="s">
        <v>170</v>
      </c>
      <c r="B65" s="58" t="s">
        <v>97</v>
      </c>
      <c r="C65" s="57" t="s">
        <v>90</v>
      </c>
      <c r="D65" s="59">
        <f>ROUND((D66*(D67/100*D68/100*D69/100)),2)</f>
        <v>1695.83</v>
      </c>
      <c r="E65" s="59">
        <f t="shared" ref="E65" si="21">ROUND((E66*(E67/100*E68/100*E69/100)),2)</f>
        <v>1695.83</v>
      </c>
      <c r="F65" s="59">
        <f t="shared" ref="F65" si="22">ROUND((F66*(F67/100*F68/100*F69/100)),2)</f>
        <v>1695.83</v>
      </c>
      <c r="G65" s="58" t="s">
        <v>171</v>
      </c>
      <c r="H65" s="56"/>
      <c r="I65" s="56"/>
    </row>
    <row r="66" spans="1:9" s="35" customFormat="1" ht="12.75" customHeight="1">
      <c r="A66" s="57" t="s">
        <v>172</v>
      </c>
      <c r="B66" s="58" t="s">
        <v>100</v>
      </c>
      <c r="C66" s="57" t="s">
        <v>90</v>
      </c>
      <c r="D66" s="59">
        <v>1604.87</v>
      </c>
      <c r="E66" s="59">
        <f>D66</f>
        <v>1604.87</v>
      </c>
      <c r="F66" s="59">
        <f>D66</f>
        <v>1604.87</v>
      </c>
      <c r="G66" s="58" t="s">
        <v>0</v>
      </c>
      <c r="H66" s="56"/>
      <c r="I66" s="56"/>
    </row>
    <row r="67" spans="1:9" s="35" customFormat="1" ht="12.75" customHeight="1">
      <c r="A67" s="57" t="s">
        <v>173</v>
      </c>
      <c r="B67" s="58" t="s">
        <v>102</v>
      </c>
      <c r="C67" s="57" t="s">
        <v>103</v>
      </c>
      <c r="D67" s="67">
        <v>100</v>
      </c>
      <c r="E67" s="67">
        <f t="shared" ref="E67:E70" si="23">D67</f>
        <v>100</v>
      </c>
      <c r="F67" s="67">
        <f t="shared" ref="F67:F70" si="24">D67</f>
        <v>100</v>
      </c>
      <c r="G67" s="58" t="s">
        <v>0</v>
      </c>
      <c r="H67" s="56"/>
      <c r="I67" s="56"/>
    </row>
    <row r="68" spans="1:9" s="35" customFormat="1" ht="12.75" customHeight="1">
      <c r="A68" s="57" t="s">
        <v>174</v>
      </c>
      <c r="B68" s="58" t="s">
        <v>105</v>
      </c>
      <c r="C68" s="57" t="s">
        <v>103</v>
      </c>
      <c r="D68" s="67">
        <v>110.4058161271</v>
      </c>
      <c r="E68" s="67">
        <f t="shared" si="23"/>
        <v>110.4058161271</v>
      </c>
      <c r="F68" s="67">
        <f t="shared" si="24"/>
        <v>110.4058161271</v>
      </c>
      <c r="G68" s="58" t="s">
        <v>0</v>
      </c>
      <c r="H68" s="56"/>
      <c r="I68" s="56"/>
    </row>
    <row r="69" spans="1:9" s="35" customFormat="1" ht="12.75" customHeight="1">
      <c r="A69" s="57" t="s">
        <v>175</v>
      </c>
      <c r="B69" s="58" t="s">
        <v>107</v>
      </c>
      <c r="C69" s="57" t="s">
        <v>103</v>
      </c>
      <c r="D69" s="67">
        <v>95.708498425399995</v>
      </c>
      <c r="E69" s="67">
        <f t="shared" si="23"/>
        <v>95.708498425399995</v>
      </c>
      <c r="F69" s="67">
        <f t="shared" si="24"/>
        <v>95.708498425399995</v>
      </c>
      <c r="G69" s="58" t="s">
        <v>0</v>
      </c>
      <c r="H69" s="56"/>
      <c r="I69" s="56"/>
    </row>
    <row r="70" spans="1:9" ht="28.9" customHeight="1">
      <c r="A70" s="57" t="s">
        <v>176</v>
      </c>
      <c r="B70" s="58" t="s">
        <v>109</v>
      </c>
      <c r="C70" s="57" t="s">
        <v>61</v>
      </c>
      <c r="D70" s="59">
        <f>Part1_1!K13</f>
        <v>10</v>
      </c>
      <c r="E70" s="59">
        <f t="shared" si="23"/>
        <v>10</v>
      </c>
      <c r="F70" s="59">
        <f t="shared" si="24"/>
        <v>10</v>
      </c>
      <c r="G70" s="58" t="s">
        <v>0</v>
      </c>
      <c r="H70" s="56"/>
      <c r="I70" s="56"/>
    </row>
    <row r="71" spans="1:9" ht="28.9" customHeight="1">
      <c r="A71" s="57" t="s">
        <v>177</v>
      </c>
      <c r="B71" s="58" t="s">
        <v>111</v>
      </c>
      <c r="C71" s="57" t="s">
        <v>90</v>
      </c>
      <c r="D71" s="59">
        <v>0</v>
      </c>
      <c r="E71" s="59">
        <f t="shared" ref="E71" si="25">D71</f>
        <v>0</v>
      </c>
      <c r="F71" s="59">
        <f t="shared" ref="F71" si="26">D71</f>
        <v>0</v>
      </c>
      <c r="G71" s="58" t="s">
        <v>0</v>
      </c>
      <c r="H71" s="56"/>
      <c r="I71" s="56"/>
    </row>
    <row r="72" spans="1:9" ht="28.9" customHeight="1">
      <c r="A72" s="57" t="s">
        <v>178</v>
      </c>
      <c r="B72" s="58" t="s">
        <v>113</v>
      </c>
      <c r="C72" s="57" t="s">
        <v>61</v>
      </c>
      <c r="D72" s="59">
        <f>Part1_1!L13</f>
        <v>0</v>
      </c>
      <c r="E72" s="59">
        <f>D72</f>
        <v>0</v>
      </c>
      <c r="F72" s="59">
        <f>D72</f>
        <v>0</v>
      </c>
      <c r="G72" s="58" t="s">
        <v>0</v>
      </c>
      <c r="H72" s="56"/>
      <c r="I72" s="56"/>
    </row>
    <row r="73" spans="1:9" ht="30.95" customHeight="1">
      <c r="A73" s="53" t="s">
        <v>179</v>
      </c>
      <c r="B73" s="54" t="str">
        <f>Part1_1!A14</f>
        <v>280000000120003330522045001101200001002100101</v>
      </c>
      <c r="C73" s="55"/>
      <c r="D73" s="55" t="s">
        <v>0</v>
      </c>
      <c r="E73" s="55" t="s">
        <v>0</v>
      </c>
      <c r="F73" s="55" t="s">
        <v>0</v>
      </c>
      <c r="G73" s="55" t="s">
        <v>0</v>
      </c>
      <c r="H73" s="56"/>
      <c r="I73" s="56"/>
    </row>
    <row r="74" spans="1:9" ht="14.45" customHeight="1">
      <c r="A74" s="57" t="s">
        <v>180</v>
      </c>
      <c r="B74" s="58" t="s">
        <v>58</v>
      </c>
      <c r="C74" s="58" t="s">
        <v>0</v>
      </c>
      <c r="D74" s="58" t="s">
        <v>0</v>
      </c>
      <c r="E74" s="58" t="s">
        <v>0</v>
      </c>
      <c r="F74" s="58" t="s">
        <v>0</v>
      </c>
      <c r="G74" s="58" t="s">
        <v>0</v>
      </c>
      <c r="H74" s="56"/>
      <c r="I74" s="56"/>
    </row>
    <row r="75" spans="1:9" ht="43.35" customHeight="1">
      <c r="A75" s="57" t="s">
        <v>181</v>
      </c>
      <c r="B75" s="58" t="s">
        <v>94</v>
      </c>
      <c r="C75" s="57" t="s">
        <v>90</v>
      </c>
      <c r="D75" s="59">
        <f>D76*D81-D82*D83</f>
        <v>357321.95</v>
      </c>
      <c r="E75" s="59">
        <f>D75</f>
        <v>357321.95</v>
      </c>
      <c r="F75" s="59">
        <f>D75</f>
        <v>357321.95</v>
      </c>
      <c r="G75" s="58" t="s">
        <v>182</v>
      </c>
      <c r="H75" s="56"/>
      <c r="I75" s="56"/>
    </row>
    <row r="76" spans="1:9" ht="43.35" customHeight="1">
      <c r="A76" s="57" t="s">
        <v>183</v>
      </c>
      <c r="B76" s="58" t="s">
        <v>97</v>
      </c>
      <c r="C76" s="57" t="s">
        <v>90</v>
      </c>
      <c r="D76" s="59">
        <f>ROUND((D77*(D78/100*D79/100*D80/100)),2)</f>
        <v>71464.39</v>
      </c>
      <c r="E76" s="59">
        <f t="shared" ref="E76" si="27">ROUND((E77*(E78/100*E79/100*E80/100)),2)</f>
        <v>71464.39</v>
      </c>
      <c r="F76" s="59">
        <f t="shared" ref="F76" si="28">ROUND((F77*(F78/100*F79/100*F80/100)),2)</f>
        <v>71464.39</v>
      </c>
      <c r="G76" s="58" t="s">
        <v>184</v>
      </c>
      <c r="H76" s="56"/>
      <c r="I76" s="56"/>
    </row>
    <row r="77" spans="1:9" s="30" customFormat="1" ht="12.75" customHeight="1">
      <c r="A77" s="57" t="s">
        <v>185</v>
      </c>
      <c r="B77" s="58" t="s">
        <v>100</v>
      </c>
      <c r="C77" s="57" t="s">
        <v>90</v>
      </c>
      <c r="D77" s="59">
        <f>D11</f>
        <v>92323.62</v>
      </c>
      <c r="E77" s="59">
        <f>D77</f>
        <v>92323.62</v>
      </c>
      <c r="F77" s="59">
        <f>D77</f>
        <v>92323.62</v>
      </c>
      <c r="G77" s="58" t="s">
        <v>0</v>
      </c>
      <c r="H77" s="56"/>
      <c r="I77" s="56"/>
    </row>
    <row r="78" spans="1:9" s="30" customFormat="1" ht="12.75" customHeight="1">
      <c r="A78" s="57" t="s">
        <v>186</v>
      </c>
      <c r="B78" s="58" t="s">
        <v>102</v>
      </c>
      <c r="C78" s="57" t="s">
        <v>103</v>
      </c>
      <c r="D78" s="67">
        <v>100</v>
      </c>
      <c r="E78" s="67">
        <f t="shared" ref="E78:E80" si="29">D78</f>
        <v>100</v>
      </c>
      <c r="F78" s="67">
        <f t="shared" ref="F78:F81" si="30">D78</f>
        <v>100</v>
      </c>
      <c r="G78" s="58" t="s">
        <v>0</v>
      </c>
      <c r="H78" s="56"/>
      <c r="I78" s="56"/>
    </row>
    <row r="79" spans="1:9" s="30" customFormat="1" ht="12.75" customHeight="1">
      <c r="A79" s="57" t="s">
        <v>187</v>
      </c>
      <c r="B79" s="58" t="s">
        <v>105</v>
      </c>
      <c r="C79" s="57" t="s">
        <v>103</v>
      </c>
      <c r="D79" s="67">
        <f>D13</f>
        <v>140.435149166</v>
      </c>
      <c r="E79" s="67">
        <f t="shared" si="29"/>
        <v>140.435149166</v>
      </c>
      <c r="F79" s="67">
        <f t="shared" si="30"/>
        <v>140.435149166</v>
      </c>
      <c r="G79" s="58" t="s">
        <v>0</v>
      </c>
      <c r="H79" s="56"/>
      <c r="I79" s="56"/>
    </row>
    <row r="80" spans="1:9" s="30" customFormat="1" ht="12.75" customHeight="1">
      <c r="A80" s="57" t="s">
        <v>188</v>
      </c>
      <c r="B80" s="58" t="s">
        <v>107</v>
      </c>
      <c r="C80" s="57" t="s">
        <v>103</v>
      </c>
      <c r="D80" s="67">
        <f>D14</f>
        <v>55.118964033399998</v>
      </c>
      <c r="E80" s="67">
        <f t="shared" si="29"/>
        <v>55.118964033399998</v>
      </c>
      <c r="F80" s="67">
        <f t="shared" si="30"/>
        <v>55.118964033399998</v>
      </c>
      <c r="G80" s="58" t="s">
        <v>0</v>
      </c>
      <c r="H80" s="56"/>
      <c r="I80" s="56"/>
    </row>
    <row r="81" spans="1:9" ht="28.9" customHeight="1">
      <c r="A81" s="57" t="s">
        <v>189</v>
      </c>
      <c r="B81" s="58" t="s">
        <v>109</v>
      </c>
      <c r="C81" s="57" t="s">
        <v>61</v>
      </c>
      <c r="D81" s="59">
        <f>Part1_1!K14</f>
        <v>5</v>
      </c>
      <c r="E81" s="59">
        <f>D81</f>
        <v>5</v>
      </c>
      <c r="F81" s="59">
        <f t="shared" si="30"/>
        <v>5</v>
      </c>
      <c r="G81" s="58" t="s">
        <v>0</v>
      </c>
      <c r="H81" s="56"/>
      <c r="I81" s="56"/>
    </row>
    <row r="82" spans="1:9" ht="28.9" customHeight="1">
      <c r="A82" s="57" t="s">
        <v>190</v>
      </c>
      <c r="B82" s="58" t="s">
        <v>111</v>
      </c>
      <c r="C82" s="57" t="s">
        <v>90</v>
      </c>
      <c r="D82" s="59">
        <v>0</v>
      </c>
      <c r="E82" s="59">
        <f>D82</f>
        <v>0</v>
      </c>
      <c r="F82" s="59">
        <f t="shared" ref="F82" si="31">D82</f>
        <v>0</v>
      </c>
      <c r="G82" s="58" t="s">
        <v>0</v>
      </c>
      <c r="H82" s="56"/>
      <c r="I82" s="56"/>
    </row>
    <row r="83" spans="1:9" ht="28.9" customHeight="1">
      <c r="A83" s="57" t="s">
        <v>191</v>
      </c>
      <c r="B83" s="58" t="s">
        <v>113</v>
      </c>
      <c r="C83" s="57" t="s">
        <v>61</v>
      </c>
      <c r="D83" s="59">
        <f>Part1_1!L14</f>
        <v>0</v>
      </c>
      <c r="E83" s="59">
        <f>D83</f>
        <v>0</v>
      </c>
      <c r="F83" s="59">
        <f>D83</f>
        <v>0</v>
      </c>
      <c r="G83" s="58" t="s">
        <v>0</v>
      </c>
      <c r="H83" s="56"/>
      <c r="I83" s="56"/>
    </row>
    <row r="84" spans="1:9" ht="30.95" customHeight="1">
      <c r="A84" s="53" t="s">
        <v>192</v>
      </c>
      <c r="B84" s="60" t="str">
        <f>Part1_1!A15</f>
        <v>280000000120003330522045001201200001001100101</v>
      </c>
      <c r="C84" s="55" t="s">
        <v>0</v>
      </c>
      <c r="D84" s="55" t="s">
        <v>0</v>
      </c>
      <c r="E84" s="55" t="s">
        <v>0</v>
      </c>
      <c r="F84" s="55" t="s">
        <v>0</v>
      </c>
      <c r="G84" s="55" t="s">
        <v>0</v>
      </c>
      <c r="H84" s="56"/>
      <c r="I84" s="56"/>
    </row>
    <row r="85" spans="1:9" ht="14.45" customHeight="1">
      <c r="A85" s="57" t="s">
        <v>193</v>
      </c>
      <c r="B85" s="58" t="s">
        <v>58</v>
      </c>
      <c r="C85" s="58" t="s">
        <v>0</v>
      </c>
      <c r="D85" s="58" t="s">
        <v>0</v>
      </c>
      <c r="E85" s="58" t="s">
        <v>0</v>
      </c>
      <c r="F85" s="58" t="s">
        <v>0</v>
      </c>
      <c r="G85" s="58" t="s">
        <v>0</v>
      </c>
      <c r="H85" s="56"/>
      <c r="I85" s="56"/>
    </row>
    <row r="86" spans="1:9" ht="43.35" customHeight="1">
      <c r="A86" s="57" t="s">
        <v>194</v>
      </c>
      <c r="B86" s="58" t="s">
        <v>94</v>
      </c>
      <c r="C86" s="57" t="s">
        <v>90</v>
      </c>
      <c r="D86" s="59">
        <f>D87*D92-D93*D94</f>
        <v>100560.59999999999</v>
      </c>
      <c r="E86" s="59">
        <f>D86</f>
        <v>100560.59999999999</v>
      </c>
      <c r="F86" s="59">
        <f>D86</f>
        <v>100560.59999999999</v>
      </c>
      <c r="G86" s="58" t="s">
        <v>195</v>
      </c>
      <c r="H86" s="56"/>
      <c r="I86" s="56"/>
    </row>
    <row r="87" spans="1:9" ht="43.35" customHeight="1">
      <c r="A87" s="57" t="s">
        <v>196</v>
      </c>
      <c r="B87" s="58" t="s">
        <v>97</v>
      </c>
      <c r="C87" s="57" t="s">
        <v>90</v>
      </c>
      <c r="D87" s="59">
        <f>ROUND((D88*(D89/100*D90/100*D91/100)),2)</f>
        <v>20112.12</v>
      </c>
      <c r="E87" s="59">
        <f t="shared" ref="E87" si="32">ROUND((E88*(E89/100*E90/100*E91/100)),2)</f>
        <v>20112.12</v>
      </c>
      <c r="F87" s="59">
        <f t="shared" ref="F87" si="33">ROUND((F88*(F89/100*F90/100*F91/100)),2)</f>
        <v>20112.12</v>
      </c>
      <c r="G87" s="58" t="s">
        <v>197</v>
      </c>
      <c r="H87" s="56"/>
      <c r="I87" s="56"/>
    </row>
    <row r="88" spans="1:9" s="31" customFormat="1" ht="12.75" customHeight="1">
      <c r="A88" s="57" t="s">
        <v>198</v>
      </c>
      <c r="B88" s="58" t="s">
        <v>100</v>
      </c>
      <c r="C88" s="57" t="s">
        <v>90</v>
      </c>
      <c r="D88" s="59">
        <f>D22</f>
        <v>60339.25</v>
      </c>
      <c r="E88" s="59">
        <f>D88</f>
        <v>60339.25</v>
      </c>
      <c r="F88" s="59">
        <f>D88</f>
        <v>60339.25</v>
      </c>
      <c r="G88" s="58" t="s">
        <v>0</v>
      </c>
      <c r="H88" s="56"/>
      <c r="I88" s="56"/>
    </row>
    <row r="89" spans="1:9" s="31" customFormat="1" ht="12.75" customHeight="1">
      <c r="A89" s="57" t="s">
        <v>199</v>
      </c>
      <c r="B89" s="58" t="s">
        <v>102</v>
      </c>
      <c r="C89" s="57" t="s">
        <v>103</v>
      </c>
      <c r="D89" s="67">
        <v>100</v>
      </c>
      <c r="E89" s="67">
        <f t="shared" ref="E89:E92" si="34">D89</f>
        <v>100</v>
      </c>
      <c r="F89" s="67">
        <f t="shared" ref="F89:F92" si="35">D89</f>
        <v>100</v>
      </c>
      <c r="G89" s="58" t="s">
        <v>0</v>
      </c>
      <c r="H89" s="56"/>
      <c r="I89" s="56"/>
    </row>
    <row r="90" spans="1:9" s="31" customFormat="1" ht="12.75" customHeight="1">
      <c r="A90" s="57" t="s">
        <v>200</v>
      </c>
      <c r="B90" s="58" t="s">
        <v>105</v>
      </c>
      <c r="C90" s="57" t="s">
        <v>103</v>
      </c>
      <c r="D90" s="67">
        <f>D24</f>
        <v>36.344819305199998</v>
      </c>
      <c r="E90" s="67">
        <f t="shared" si="34"/>
        <v>36.344819305199998</v>
      </c>
      <c r="F90" s="67">
        <f t="shared" si="35"/>
        <v>36.344819305199998</v>
      </c>
      <c r="G90" s="58" t="s">
        <v>0</v>
      </c>
      <c r="H90" s="56"/>
      <c r="I90" s="56"/>
    </row>
    <row r="91" spans="1:9" s="31" customFormat="1" ht="12.75" customHeight="1">
      <c r="A91" s="57" t="s">
        <v>201</v>
      </c>
      <c r="B91" s="58" t="s">
        <v>107</v>
      </c>
      <c r="C91" s="57" t="s">
        <v>103</v>
      </c>
      <c r="D91" s="67">
        <f>D25</f>
        <v>91.709733166899994</v>
      </c>
      <c r="E91" s="67">
        <f t="shared" si="34"/>
        <v>91.709733166899994</v>
      </c>
      <c r="F91" s="67">
        <f t="shared" si="35"/>
        <v>91.709733166899994</v>
      </c>
      <c r="G91" s="58" t="s">
        <v>0</v>
      </c>
      <c r="H91" s="56"/>
      <c r="I91" s="56"/>
    </row>
    <row r="92" spans="1:9" ht="28.9" customHeight="1">
      <c r="A92" s="57" t="s">
        <v>202</v>
      </c>
      <c r="B92" s="58" t="s">
        <v>109</v>
      </c>
      <c r="C92" s="57" t="s">
        <v>61</v>
      </c>
      <c r="D92" s="59">
        <f>Part1_1!K15</f>
        <v>5</v>
      </c>
      <c r="E92" s="59">
        <f t="shared" si="34"/>
        <v>5</v>
      </c>
      <c r="F92" s="59">
        <f t="shared" si="35"/>
        <v>5</v>
      </c>
      <c r="G92" s="58" t="s">
        <v>0</v>
      </c>
      <c r="H92" s="56"/>
      <c r="I92" s="56"/>
    </row>
    <row r="93" spans="1:9" ht="28.9" customHeight="1">
      <c r="A93" s="57" t="s">
        <v>203</v>
      </c>
      <c r="B93" s="58" t="s">
        <v>111</v>
      </c>
      <c r="C93" s="57" t="s">
        <v>90</v>
      </c>
      <c r="D93" s="59">
        <v>0</v>
      </c>
      <c r="E93" s="59">
        <f>D93</f>
        <v>0</v>
      </c>
      <c r="F93" s="59">
        <f>D93</f>
        <v>0</v>
      </c>
      <c r="G93" s="58" t="s">
        <v>0</v>
      </c>
      <c r="H93" s="56"/>
      <c r="I93" s="56"/>
    </row>
    <row r="94" spans="1:9" ht="28.9" customHeight="1">
      <c r="A94" s="57" t="s">
        <v>204</v>
      </c>
      <c r="B94" s="58" t="s">
        <v>113</v>
      </c>
      <c r="C94" s="57" t="s">
        <v>61</v>
      </c>
      <c r="D94" s="59">
        <f>Part1_1!L15</f>
        <v>0</v>
      </c>
      <c r="E94" s="59">
        <f>D94</f>
        <v>0</v>
      </c>
      <c r="F94" s="59">
        <f>D94</f>
        <v>0</v>
      </c>
      <c r="G94" s="58" t="s">
        <v>0</v>
      </c>
      <c r="H94" s="56"/>
      <c r="I94" s="56"/>
    </row>
    <row r="95" spans="1:9" ht="30.95" customHeight="1">
      <c r="A95" s="53" t="s">
        <v>205</v>
      </c>
      <c r="B95" s="60" t="str">
        <f>Part1_1!A16</f>
        <v>280000000120003330522045001301200001000100101</v>
      </c>
      <c r="C95" s="55" t="s">
        <v>0</v>
      </c>
      <c r="D95" s="55" t="s">
        <v>0</v>
      </c>
      <c r="E95" s="55" t="s">
        <v>0</v>
      </c>
      <c r="F95" s="55" t="s">
        <v>0</v>
      </c>
      <c r="G95" s="55" t="s">
        <v>0</v>
      </c>
      <c r="H95" s="56"/>
      <c r="I95" s="56"/>
    </row>
    <row r="96" spans="1:9" ht="14.45" customHeight="1">
      <c r="A96" s="57" t="s">
        <v>206</v>
      </c>
      <c r="B96" s="58" t="s">
        <v>58</v>
      </c>
      <c r="C96" s="58" t="s">
        <v>0</v>
      </c>
      <c r="D96" s="58" t="s">
        <v>0</v>
      </c>
      <c r="E96" s="58" t="s">
        <v>0</v>
      </c>
      <c r="F96" s="58" t="s">
        <v>0</v>
      </c>
      <c r="G96" s="58" t="s">
        <v>0</v>
      </c>
      <c r="H96" s="56"/>
      <c r="I96" s="56"/>
    </row>
    <row r="97" spans="1:9" ht="43.35" customHeight="1">
      <c r="A97" s="57" t="s">
        <v>207</v>
      </c>
      <c r="B97" s="58" t="s">
        <v>94</v>
      </c>
      <c r="C97" s="57" t="s">
        <v>90</v>
      </c>
      <c r="D97" s="59">
        <f>D98*D103-D104*D105</f>
        <v>54751.899999999994</v>
      </c>
      <c r="E97" s="59">
        <f>D97</f>
        <v>54751.899999999994</v>
      </c>
      <c r="F97" s="59">
        <f>D97</f>
        <v>54751.899999999994</v>
      </c>
      <c r="G97" s="58" t="s">
        <v>208</v>
      </c>
      <c r="H97" s="56"/>
      <c r="I97" s="56"/>
    </row>
    <row r="98" spans="1:9" ht="43.35" customHeight="1">
      <c r="A98" s="57" t="s">
        <v>209</v>
      </c>
      <c r="B98" s="58" t="s">
        <v>97</v>
      </c>
      <c r="C98" s="57" t="s">
        <v>90</v>
      </c>
      <c r="D98" s="59">
        <f>ROUND((D99*(D100/100*D101/100*D102/100)),2)</f>
        <v>10950.38</v>
      </c>
      <c r="E98" s="59">
        <f t="shared" ref="E98" si="36">ROUND((E99*(E100/100*E101/100*E102/100)),2)</f>
        <v>10950.38</v>
      </c>
      <c r="F98" s="59">
        <f t="shared" ref="F98" si="37">ROUND((F99*(F100/100*F101/100*F102/100)),2)</f>
        <v>10950.38</v>
      </c>
      <c r="G98" s="58" t="s">
        <v>210</v>
      </c>
      <c r="H98" s="56"/>
      <c r="I98" s="56"/>
    </row>
    <row r="99" spans="1:9" s="33" customFormat="1" ht="12.75" customHeight="1">
      <c r="A99" s="57" t="s">
        <v>211</v>
      </c>
      <c r="B99" s="58" t="s">
        <v>100</v>
      </c>
      <c r="C99" s="57" t="s">
        <v>90</v>
      </c>
      <c r="D99" s="59">
        <f>D33</f>
        <v>4321.67</v>
      </c>
      <c r="E99" s="59">
        <f>D99</f>
        <v>4321.67</v>
      </c>
      <c r="F99" s="59">
        <f>D99</f>
        <v>4321.67</v>
      </c>
      <c r="G99" s="58" t="s">
        <v>0</v>
      </c>
      <c r="H99" s="56"/>
      <c r="I99" s="56"/>
    </row>
    <row r="100" spans="1:9" s="33" customFormat="1" ht="12.75" customHeight="1">
      <c r="A100" s="57" t="s">
        <v>212</v>
      </c>
      <c r="B100" s="58" t="s">
        <v>102</v>
      </c>
      <c r="C100" s="57" t="s">
        <v>103</v>
      </c>
      <c r="D100" s="67">
        <v>100</v>
      </c>
      <c r="E100" s="67">
        <f t="shared" ref="E100:E103" si="38">D100</f>
        <v>100</v>
      </c>
      <c r="F100" s="67">
        <f t="shared" ref="F100:F103" si="39">D100</f>
        <v>100</v>
      </c>
      <c r="G100" s="58" t="s">
        <v>0</v>
      </c>
      <c r="H100" s="56"/>
      <c r="I100" s="56"/>
    </row>
    <row r="101" spans="1:9" s="33" customFormat="1" ht="12.75" customHeight="1">
      <c r="A101" s="57" t="s">
        <v>213</v>
      </c>
      <c r="B101" s="58" t="s">
        <v>105</v>
      </c>
      <c r="C101" s="57" t="s">
        <v>103</v>
      </c>
      <c r="D101" s="67">
        <f>D35</f>
        <v>259.86918585749999</v>
      </c>
      <c r="E101" s="67">
        <f t="shared" si="38"/>
        <v>259.86918585749999</v>
      </c>
      <c r="F101" s="67">
        <f t="shared" si="39"/>
        <v>259.86918585749999</v>
      </c>
      <c r="G101" s="58" t="s">
        <v>0</v>
      </c>
      <c r="H101" s="56"/>
      <c r="I101" s="56"/>
    </row>
    <row r="102" spans="1:9" s="33" customFormat="1" ht="12.75" customHeight="1">
      <c r="A102" s="57" t="s">
        <v>214</v>
      </c>
      <c r="B102" s="58" t="s">
        <v>107</v>
      </c>
      <c r="C102" s="57" t="s">
        <v>103</v>
      </c>
      <c r="D102" s="67">
        <f>D36</f>
        <v>97.504083201599997</v>
      </c>
      <c r="E102" s="67">
        <f t="shared" si="38"/>
        <v>97.504083201599997</v>
      </c>
      <c r="F102" s="67">
        <f t="shared" si="39"/>
        <v>97.504083201599997</v>
      </c>
      <c r="G102" s="58" t="s">
        <v>0</v>
      </c>
      <c r="H102" s="56"/>
      <c r="I102" s="56"/>
    </row>
    <row r="103" spans="1:9" ht="28.9" customHeight="1">
      <c r="A103" s="57" t="s">
        <v>215</v>
      </c>
      <c r="B103" s="58" t="s">
        <v>109</v>
      </c>
      <c r="C103" s="57" t="s">
        <v>61</v>
      </c>
      <c r="D103" s="59">
        <f>Part1_1!K16</f>
        <v>5</v>
      </c>
      <c r="E103" s="59">
        <f t="shared" si="38"/>
        <v>5</v>
      </c>
      <c r="F103" s="59">
        <f t="shared" si="39"/>
        <v>5</v>
      </c>
      <c r="G103" s="58" t="s">
        <v>0</v>
      </c>
      <c r="H103" s="56"/>
      <c r="I103" s="56"/>
    </row>
    <row r="104" spans="1:9" ht="28.9" customHeight="1">
      <c r="A104" s="57" t="s">
        <v>216</v>
      </c>
      <c r="B104" s="58" t="s">
        <v>111</v>
      </c>
      <c r="C104" s="57" t="s">
        <v>90</v>
      </c>
      <c r="D104" s="59">
        <v>0</v>
      </c>
      <c r="E104" s="59">
        <f>D104</f>
        <v>0</v>
      </c>
      <c r="F104" s="59">
        <f>D104</f>
        <v>0</v>
      </c>
      <c r="G104" s="58" t="s">
        <v>0</v>
      </c>
      <c r="H104" s="56"/>
      <c r="I104" s="56"/>
    </row>
    <row r="105" spans="1:9" ht="28.9" customHeight="1">
      <c r="A105" s="57" t="s">
        <v>217</v>
      </c>
      <c r="B105" s="58" t="s">
        <v>113</v>
      </c>
      <c r="C105" s="57" t="s">
        <v>61</v>
      </c>
      <c r="D105" s="59">
        <f>Part1_1!L16</f>
        <v>0</v>
      </c>
      <c r="E105" s="59">
        <f>D105</f>
        <v>0</v>
      </c>
      <c r="F105" s="59">
        <f>D105</f>
        <v>0</v>
      </c>
      <c r="G105" s="58" t="s">
        <v>0</v>
      </c>
      <c r="H105" s="56"/>
      <c r="I105" s="56"/>
    </row>
    <row r="106" spans="1:9" ht="30.95" customHeight="1">
      <c r="A106" s="53" t="s">
        <v>407</v>
      </c>
      <c r="B106" s="60" t="str">
        <f>Part1_1!A17</f>
        <v>280000000120003330522045001401200001009100101</v>
      </c>
      <c r="C106" s="55" t="s">
        <v>0</v>
      </c>
      <c r="D106" s="55" t="s">
        <v>0</v>
      </c>
      <c r="E106" s="55" t="s">
        <v>0</v>
      </c>
      <c r="F106" s="55" t="s">
        <v>0</v>
      </c>
      <c r="G106" s="55" t="s">
        <v>0</v>
      </c>
      <c r="H106" s="56"/>
      <c r="I106" s="56"/>
    </row>
    <row r="107" spans="1:9" ht="14.45" customHeight="1">
      <c r="A107" s="57" t="s">
        <v>408</v>
      </c>
      <c r="B107" s="58" t="s">
        <v>58</v>
      </c>
      <c r="C107" s="58" t="s">
        <v>0</v>
      </c>
      <c r="D107" s="58" t="s">
        <v>0</v>
      </c>
      <c r="E107" s="58" t="s">
        <v>0</v>
      </c>
      <c r="F107" s="58" t="s">
        <v>0</v>
      </c>
      <c r="G107" s="58" t="s">
        <v>0</v>
      </c>
      <c r="H107" s="56"/>
      <c r="I107" s="56"/>
    </row>
    <row r="108" spans="1:9" ht="43.35" customHeight="1">
      <c r="A108" s="57" t="s">
        <v>218</v>
      </c>
      <c r="B108" s="58" t="s">
        <v>94</v>
      </c>
      <c r="C108" s="57" t="s">
        <v>90</v>
      </c>
      <c r="D108" s="59">
        <f>D109*D114-D115*D116</f>
        <v>224687.3</v>
      </c>
      <c r="E108" s="59">
        <f>D108</f>
        <v>224687.3</v>
      </c>
      <c r="F108" s="59">
        <f>D108</f>
        <v>224687.3</v>
      </c>
      <c r="G108" s="58" t="s">
        <v>219</v>
      </c>
      <c r="H108" s="56"/>
      <c r="I108" s="56"/>
    </row>
    <row r="109" spans="1:9" ht="43.35" customHeight="1">
      <c r="A109" s="57" t="s">
        <v>409</v>
      </c>
      <c r="B109" s="58" t="s">
        <v>97</v>
      </c>
      <c r="C109" s="57" t="s">
        <v>90</v>
      </c>
      <c r="D109" s="59">
        <f>ROUND((D110*(D111/100*D112/100*D113/100)),2)</f>
        <v>44937.46</v>
      </c>
      <c r="E109" s="59">
        <f t="shared" ref="E109:F109" si="40">ROUND((E110*(E111/100*E112/100*E113/100)),2)</f>
        <v>44937.46</v>
      </c>
      <c r="F109" s="59">
        <f t="shared" si="40"/>
        <v>44937.46</v>
      </c>
      <c r="G109" s="58" t="s">
        <v>220</v>
      </c>
      <c r="H109" s="56"/>
      <c r="I109" s="56"/>
    </row>
    <row r="110" spans="1:9" s="32" customFormat="1" ht="12.75" customHeight="1">
      <c r="A110" s="57" t="s">
        <v>410</v>
      </c>
      <c r="B110" s="58" t="s">
        <v>100</v>
      </c>
      <c r="C110" s="57" t="s">
        <v>90</v>
      </c>
      <c r="D110" s="59">
        <f>D44</f>
        <v>9182.9599999999991</v>
      </c>
      <c r="E110" s="59">
        <f>D110</f>
        <v>9182.9599999999991</v>
      </c>
      <c r="F110" s="59">
        <f>D110</f>
        <v>9182.9599999999991</v>
      </c>
      <c r="G110" s="58" t="s">
        <v>0</v>
      </c>
      <c r="H110" s="56"/>
      <c r="I110" s="56"/>
    </row>
    <row r="111" spans="1:9" s="32" customFormat="1" ht="12.75" customHeight="1">
      <c r="A111" s="57" t="s">
        <v>411</v>
      </c>
      <c r="B111" s="58" t="s">
        <v>102</v>
      </c>
      <c r="C111" s="57" t="s">
        <v>103</v>
      </c>
      <c r="D111" s="67">
        <v>100</v>
      </c>
      <c r="E111" s="67">
        <f t="shared" ref="E111:E114" si="41">D111</f>
        <v>100</v>
      </c>
      <c r="F111" s="67">
        <f t="shared" ref="F111:F114" si="42">D111</f>
        <v>100</v>
      </c>
      <c r="G111" s="58" t="s">
        <v>0</v>
      </c>
      <c r="H111" s="56"/>
      <c r="I111" s="56"/>
    </row>
    <row r="112" spans="1:9" s="32" customFormat="1" ht="12.75" customHeight="1">
      <c r="A112" s="57" t="s">
        <v>412</v>
      </c>
      <c r="B112" s="58" t="s">
        <v>105</v>
      </c>
      <c r="C112" s="57" t="s">
        <v>103</v>
      </c>
      <c r="D112" s="67">
        <f>D46</f>
        <v>495.25542376179999</v>
      </c>
      <c r="E112" s="67">
        <f t="shared" si="41"/>
        <v>495.25542376179999</v>
      </c>
      <c r="F112" s="67">
        <f t="shared" si="42"/>
        <v>495.25542376179999</v>
      </c>
      <c r="G112" s="58" t="s">
        <v>0</v>
      </c>
      <c r="H112" s="56"/>
      <c r="I112" s="56"/>
    </row>
    <row r="113" spans="1:9" s="32" customFormat="1" ht="12.75" customHeight="1">
      <c r="A113" s="57" t="s">
        <v>413</v>
      </c>
      <c r="B113" s="58" t="s">
        <v>107</v>
      </c>
      <c r="C113" s="57" t="s">
        <v>103</v>
      </c>
      <c r="D113" s="67">
        <f>D47</f>
        <v>98.809019147200004</v>
      </c>
      <c r="E113" s="67">
        <f t="shared" si="41"/>
        <v>98.809019147200004</v>
      </c>
      <c r="F113" s="67">
        <f t="shared" si="42"/>
        <v>98.809019147200004</v>
      </c>
      <c r="G113" s="58" t="s">
        <v>0</v>
      </c>
      <c r="H113" s="56"/>
      <c r="I113" s="56"/>
    </row>
    <row r="114" spans="1:9" ht="28.9" customHeight="1">
      <c r="A114" s="57" t="s">
        <v>414</v>
      </c>
      <c r="B114" s="58" t="s">
        <v>109</v>
      </c>
      <c r="C114" s="57" t="s">
        <v>61</v>
      </c>
      <c r="D114" s="59">
        <f>Part1_1!K17</f>
        <v>5</v>
      </c>
      <c r="E114" s="59">
        <f t="shared" si="41"/>
        <v>5</v>
      </c>
      <c r="F114" s="59">
        <f t="shared" si="42"/>
        <v>5</v>
      </c>
      <c r="G114" s="58" t="s">
        <v>0</v>
      </c>
      <c r="H114" s="56"/>
      <c r="I114" s="56"/>
    </row>
    <row r="115" spans="1:9" ht="28.9" customHeight="1">
      <c r="A115" s="57" t="s">
        <v>415</v>
      </c>
      <c r="B115" s="58" t="s">
        <v>111</v>
      </c>
      <c r="C115" s="57" t="s">
        <v>90</v>
      </c>
      <c r="D115" s="59">
        <v>0</v>
      </c>
      <c r="E115" s="59">
        <f>D115</f>
        <v>0</v>
      </c>
      <c r="F115" s="59">
        <f>D115</f>
        <v>0</v>
      </c>
      <c r="G115" s="58" t="s">
        <v>0</v>
      </c>
      <c r="H115" s="56"/>
      <c r="I115" s="56"/>
    </row>
    <row r="116" spans="1:9" ht="28.9" customHeight="1">
      <c r="A116" s="57" t="s">
        <v>416</v>
      </c>
      <c r="B116" s="58" t="s">
        <v>113</v>
      </c>
      <c r="C116" s="57" t="s">
        <v>61</v>
      </c>
      <c r="D116" s="59">
        <f>Part1_1!L17</f>
        <v>0</v>
      </c>
      <c r="E116" s="59">
        <f>D116</f>
        <v>0</v>
      </c>
      <c r="F116" s="59">
        <f>D116</f>
        <v>0</v>
      </c>
      <c r="G116" s="58" t="s">
        <v>0</v>
      </c>
      <c r="H116" s="56"/>
      <c r="I116" s="56"/>
    </row>
    <row r="117" spans="1:9" ht="30.95" customHeight="1">
      <c r="A117" s="53" t="s">
        <v>417</v>
      </c>
      <c r="B117" s="60" t="str">
        <f>Part1_1!A18</f>
        <v>280000000120003330522045001501200001008100101</v>
      </c>
      <c r="C117" s="55" t="s">
        <v>0</v>
      </c>
      <c r="D117" s="55" t="s">
        <v>0</v>
      </c>
      <c r="E117" s="55" t="s">
        <v>0</v>
      </c>
      <c r="F117" s="55" t="s">
        <v>0</v>
      </c>
      <c r="G117" s="55" t="s">
        <v>0</v>
      </c>
      <c r="H117" s="56"/>
      <c r="I117" s="56"/>
    </row>
    <row r="118" spans="1:9" ht="14.45" customHeight="1">
      <c r="A118" s="57" t="s">
        <v>418</v>
      </c>
      <c r="B118" s="58" t="s">
        <v>58</v>
      </c>
      <c r="C118" s="58" t="s">
        <v>0</v>
      </c>
      <c r="D118" s="58" t="s">
        <v>0</v>
      </c>
      <c r="E118" s="58" t="s">
        <v>0</v>
      </c>
      <c r="F118" s="58" t="s">
        <v>0</v>
      </c>
      <c r="G118" s="58" t="s">
        <v>0</v>
      </c>
      <c r="H118" s="56"/>
      <c r="I118" s="56"/>
    </row>
    <row r="119" spans="1:9" ht="43.35" customHeight="1">
      <c r="A119" s="57" t="s">
        <v>221</v>
      </c>
      <c r="B119" s="58" t="s">
        <v>94</v>
      </c>
      <c r="C119" s="57" t="s">
        <v>90</v>
      </c>
      <c r="D119" s="59">
        <f>D120*D125-D126*D127</f>
        <v>252148.30000000002</v>
      </c>
      <c r="E119" s="59">
        <f>D119</f>
        <v>252148.30000000002</v>
      </c>
      <c r="F119" s="59">
        <f>D119</f>
        <v>252148.30000000002</v>
      </c>
      <c r="G119" s="58" t="s">
        <v>222</v>
      </c>
      <c r="H119" s="56"/>
      <c r="I119" s="56"/>
    </row>
    <row r="120" spans="1:9" ht="43.35" customHeight="1">
      <c r="A120" s="57" t="s">
        <v>419</v>
      </c>
      <c r="B120" s="58" t="s">
        <v>97</v>
      </c>
      <c r="C120" s="57" t="s">
        <v>90</v>
      </c>
      <c r="D120" s="59">
        <f>ROUND((D121*(D122/100*D123/100*D124/100)),2)</f>
        <v>50429.66</v>
      </c>
      <c r="E120" s="59">
        <f t="shared" ref="E120:F120" si="43">ROUND((E121*(E122/100*E123/100*E124/100)),2)</f>
        <v>50429.66</v>
      </c>
      <c r="F120" s="59">
        <f t="shared" si="43"/>
        <v>50429.66</v>
      </c>
      <c r="G120" s="58" t="s">
        <v>223</v>
      </c>
      <c r="H120" s="56"/>
      <c r="I120" s="56"/>
    </row>
    <row r="121" spans="1:9" s="34" customFormat="1" ht="12.75" customHeight="1">
      <c r="A121" s="57" t="s">
        <v>420</v>
      </c>
      <c r="B121" s="58" t="s">
        <v>100</v>
      </c>
      <c r="C121" s="57" t="s">
        <v>90</v>
      </c>
      <c r="D121" s="59">
        <f>D55</f>
        <v>10616.26</v>
      </c>
      <c r="E121" s="59">
        <f>D121</f>
        <v>10616.26</v>
      </c>
      <c r="F121" s="59">
        <f>D121</f>
        <v>10616.26</v>
      </c>
      <c r="G121" s="58" t="s">
        <v>0</v>
      </c>
      <c r="H121" s="56"/>
      <c r="I121" s="56"/>
    </row>
    <row r="122" spans="1:9" s="34" customFormat="1" ht="12.75" customHeight="1">
      <c r="A122" s="57" t="s">
        <v>421</v>
      </c>
      <c r="B122" s="58" t="s">
        <v>102</v>
      </c>
      <c r="C122" s="57" t="s">
        <v>103</v>
      </c>
      <c r="D122" s="67">
        <v>100</v>
      </c>
      <c r="E122" s="67">
        <f t="shared" ref="E122:E125" si="44">D122</f>
        <v>100</v>
      </c>
      <c r="F122" s="67">
        <f t="shared" ref="F122:F125" si="45">D122</f>
        <v>100</v>
      </c>
      <c r="G122" s="58" t="s">
        <v>0</v>
      </c>
      <c r="H122" s="56"/>
      <c r="I122" s="56"/>
    </row>
    <row r="123" spans="1:9" s="34" customFormat="1" ht="12.75" customHeight="1">
      <c r="A123" s="57" t="s">
        <v>422</v>
      </c>
      <c r="B123" s="58" t="s">
        <v>105</v>
      </c>
      <c r="C123" s="57" t="s">
        <v>103</v>
      </c>
      <c r="D123" s="67">
        <f>D57</f>
        <v>477.48854728169999</v>
      </c>
      <c r="E123" s="67">
        <f t="shared" si="44"/>
        <v>477.48854728169999</v>
      </c>
      <c r="F123" s="67">
        <f t="shared" si="45"/>
        <v>477.48854728169999</v>
      </c>
      <c r="G123" s="58" t="s">
        <v>0</v>
      </c>
      <c r="H123" s="56"/>
      <c r="I123" s="56"/>
    </row>
    <row r="124" spans="1:9" s="34" customFormat="1" ht="12.75" customHeight="1">
      <c r="A124" s="57" t="s">
        <v>423</v>
      </c>
      <c r="B124" s="58" t="s">
        <v>107</v>
      </c>
      <c r="C124" s="57" t="s">
        <v>103</v>
      </c>
      <c r="D124" s="67">
        <f>D58</f>
        <v>99.483609611899993</v>
      </c>
      <c r="E124" s="67">
        <f t="shared" si="44"/>
        <v>99.483609611899993</v>
      </c>
      <c r="F124" s="67">
        <f t="shared" si="45"/>
        <v>99.483609611899993</v>
      </c>
      <c r="G124" s="58" t="s">
        <v>0</v>
      </c>
      <c r="H124" s="56"/>
      <c r="I124" s="56"/>
    </row>
    <row r="125" spans="1:9" ht="28.9" customHeight="1">
      <c r="A125" s="57" t="s">
        <v>424</v>
      </c>
      <c r="B125" s="58" t="s">
        <v>109</v>
      </c>
      <c r="C125" s="57" t="s">
        <v>61</v>
      </c>
      <c r="D125" s="59">
        <f>Part1_1!K18</f>
        <v>5</v>
      </c>
      <c r="E125" s="59">
        <f t="shared" si="44"/>
        <v>5</v>
      </c>
      <c r="F125" s="59">
        <f t="shared" si="45"/>
        <v>5</v>
      </c>
      <c r="G125" s="58" t="s">
        <v>0</v>
      </c>
      <c r="H125" s="56"/>
      <c r="I125" s="56"/>
    </row>
    <row r="126" spans="1:9" ht="28.9" customHeight="1">
      <c r="A126" s="57" t="s">
        <v>425</v>
      </c>
      <c r="B126" s="58" t="s">
        <v>111</v>
      </c>
      <c r="C126" s="57" t="s">
        <v>90</v>
      </c>
      <c r="D126" s="59">
        <v>0</v>
      </c>
      <c r="E126" s="59">
        <f>D126</f>
        <v>0</v>
      </c>
      <c r="F126" s="59">
        <f>D126</f>
        <v>0</v>
      </c>
      <c r="G126" s="58" t="s">
        <v>0</v>
      </c>
      <c r="H126" s="56"/>
      <c r="I126" s="56"/>
    </row>
    <row r="127" spans="1:9" ht="28.9" customHeight="1">
      <c r="A127" s="57" t="s">
        <v>426</v>
      </c>
      <c r="B127" s="58" t="s">
        <v>113</v>
      </c>
      <c r="C127" s="57" t="s">
        <v>61</v>
      </c>
      <c r="D127" s="59">
        <f>Part1_1!L18</f>
        <v>0</v>
      </c>
      <c r="E127" s="59">
        <f>D127</f>
        <v>0</v>
      </c>
      <c r="F127" s="59">
        <f>D127</f>
        <v>0</v>
      </c>
      <c r="G127" s="58" t="s">
        <v>0</v>
      </c>
      <c r="H127" s="56"/>
      <c r="I127" s="56"/>
    </row>
    <row r="128" spans="1:9" ht="30.95" customHeight="1">
      <c r="A128" s="53" t="s">
        <v>427</v>
      </c>
      <c r="B128" s="60" t="str">
        <f>Part1_1!A19</f>
        <v>280000000120003330522045001601200001007100101</v>
      </c>
      <c r="C128" s="55" t="s">
        <v>0</v>
      </c>
      <c r="D128" s="55" t="s">
        <v>0</v>
      </c>
      <c r="E128" s="55" t="s">
        <v>0</v>
      </c>
      <c r="F128" s="55" t="s">
        <v>0</v>
      </c>
      <c r="G128" s="55" t="s">
        <v>0</v>
      </c>
      <c r="H128" s="56"/>
      <c r="I128" s="56"/>
    </row>
    <row r="129" spans="1:9" ht="14.45" customHeight="1">
      <c r="A129" s="57" t="s">
        <v>428</v>
      </c>
      <c r="B129" s="58" t="s">
        <v>58</v>
      </c>
      <c r="C129" s="58" t="s">
        <v>0</v>
      </c>
      <c r="D129" s="58" t="s">
        <v>0</v>
      </c>
      <c r="E129" s="58" t="s">
        <v>0</v>
      </c>
      <c r="F129" s="58" t="s">
        <v>0</v>
      </c>
      <c r="G129" s="58" t="s">
        <v>0</v>
      </c>
      <c r="H129" s="56"/>
      <c r="I129" s="56"/>
    </row>
    <row r="130" spans="1:9" ht="31.15" customHeight="1">
      <c r="A130" s="57" t="s">
        <v>224</v>
      </c>
      <c r="B130" s="58" t="s">
        <v>94</v>
      </c>
      <c r="C130" s="57" t="s">
        <v>90</v>
      </c>
      <c r="D130" s="59">
        <f>D131*D136-D137*D138</f>
        <v>8479.15</v>
      </c>
      <c r="E130" s="59">
        <f>D130</f>
        <v>8479.15</v>
      </c>
      <c r="F130" s="59">
        <f>D130</f>
        <v>8479.15</v>
      </c>
      <c r="G130" s="58" t="s">
        <v>225</v>
      </c>
      <c r="H130" s="56"/>
      <c r="I130" s="56"/>
    </row>
    <row r="131" spans="1:9" ht="45.6" customHeight="1">
      <c r="A131" s="57" t="s">
        <v>429</v>
      </c>
      <c r="B131" s="58" t="s">
        <v>97</v>
      </c>
      <c r="C131" s="57" t="s">
        <v>90</v>
      </c>
      <c r="D131" s="59">
        <f>ROUND((D132*(D133/100*D134/100*D135/100)),2)</f>
        <v>1695.83</v>
      </c>
      <c r="E131" s="59">
        <f t="shared" ref="E131" si="46">ROUND((E132*(E133/100*E134/100*E135/100)),2)</f>
        <v>1695.83</v>
      </c>
      <c r="F131" s="59">
        <f t="shared" ref="F131" si="47">ROUND((F132*(F133/100*F134/100*F135/100)),2)</f>
        <v>1695.83</v>
      </c>
      <c r="G131" s="58" t="s">
        <v>226</v>
      </c>
      <c r="H131" s="56"/>
      <c r="I131" s="56"/>
    </row>
    <row r="132" spans="1:9" s="35" customFormat="1" ht="12.75" customHeight="1">
      <c r="A132" s="57" t="s">
        <v>430</v>
      </c>
      <c r="B132" s="58" t="s">
        <v>100</v>
      </c>
      <c r="C132" s="57" t="s">
        <v>90</v>
      </c>
      <c r="D132" s="59">
        <f>D66</f>
        <v>1604.87</v>
      </c>
      <c r="E132" s="59">
        <f>D132</f>
        <v>1604.87</v>
      </c>
      <c r="F132" s="59">
        <f>D132</f>
        <v>1604.87</v>
      </c>
      <c r="G132" s="58" t="s">
        <v>0</v>
      </c>
      <c r="H132" s="56"/>
      <c r="I132" s="56"/>
    </row>
    <row r="133" spans="1:9" s="35" customFormat="1" ht="12.75" customHeight="1">
      <c r="A133" s="57" t="s">
        <v>431</v>
      </c>
      <c r="B133" s="58" t="s">
        <v>102</v>
      </c>
      <c r="C133" s="57" t="s">
        <v>103</v>
      </c>
      <c r="D133" s="67">
        <v>100</v>
      </c>
      <c r="E133" s="67">
        <f t="shared" ref="E133:E136" si="48">D133</f>
        <v>100</v>
      </c>
      <c r="F133" s="67">
        <f t="shared" ref="F133:F136" si="49">D133</f>
        <v>100</v>
      </c>
      <c r="G133" s="58" t="s">
        <v>0</v>
      </c>
      <c r="H133" s="56"/>
      <c r="I133" s="56"/>
    </row>
    <row r="134" spans="1:9" s="35" customFormat="1" ht="12.75" customHeight="1">
      <c r="A134" s="57" t="s">
        <v>432</v>
      </c>
      <c r="B134" s="58" t="s">
        <v>105</v>
      </c>
      <c r="C134" s="57" t="s">
        <v>103</v>
      </c>
      <c r="D134" s="67">
        <f>D68</f>
        <v>110.4058161271</v>
      </c>
      <c r="E134" s="67">
        <f t="shared" si="48"/>
        <v>110.4058161271</v>
      </c>
      <c r="F134" s="67">
        <f t="shared" si="49"/>
        <v>110.4058161271</v>
      </c>
      <c r="G134" s="58" t="s">
        <v>0</v>
      </c>
      <c r="H134" s="56"/>
      <c r="I134" s="56"/>
    </row>
    <row r="135" spans="1:9" s="35" customFormat="1" ht="12.75" customHeight="1">
      <c r="A135" s="57" t="s">
        <v>433</v>
      </c>
      <c r="B135" s="58" t="s">
        <v>107</v>
      </c>
      <c r="C135" s="57" t="s">
        <v>103</v>
      </c>
      <c r="D135" s="67">
        <f>D69</f>
        <v>95.708498425399995</v>
      </c>
      <c r="E135" s="67">
        <f t="shared" si="48"/>
        <v>95.708498425399995</v>
      </c>
      <c r="F135" s="67">
        <f t="shared" si="49"/>
        <v>95.708498425399995</v>
      </c>
      <c r="G135" s="58" t="s">
        <v>0</v>
      </c>
      <c r="H135" s="56"/>
      <c r="I135" s="56"/>
    </row>
    <row r="136" spans="1:9" ht="28.9" customHeight="1">
      <c r="A136" s="57" t="s">
        <v>434</v>
      </c>
      <c r="B136" s="58" t="s">
        <v>109</v>
      </c>
      <c r="C136" s="57" t="s">
        <v>61</v>
      </c>
      <c r="D136" s="59">
        <f>Part1_1!K19</f>
        <v>5</v>
      </c>
      <c r="E136" s="59">
        <f t="shared" si="48"/>
        <v>5</v>
      </c>
      <c r="F136" s="59">
        <f t="shared" si="49"/>
        <v>5</v>
      </c>
      <c r="G136" s="58" t="s">
        <v>0</v>
      </c>
      <c r="H136" s="56"/>
      <c r="I136" s="56"/>
    </row>
    <row r="137" spans="1:9" ht="28.9" customHeight="1">
      <c r="A137" s="57" t="s">
        <v>435</v>
      </c>
      <c r="B137" s="58" t="s">
        <v>111</v>
      </c>
      <c r="C137" s="57" t="s">
        <v>90</v>
      </c>
      <c r="D137" s="59">
        <v>0</v>
      </c>
      <c r="E137" s="59">
        <f>D137</f>
        <v>0</v>
      </c>
      <c r="F137" s="59">
        <f>D137</f>
        <v>0</v>
      </c>
      <c r="G137" s="58" t="s">
        <v>0</v>
      </c>
      <c r="H137" s="56"/>
      <c r="I137" s="56"/>
    </row>
    <row r="138" spans="1:9" ht="28.9" customHeight="1">
      <c r="A138" s="57" t="s">
        <v>436</v>
      </c>
      <c r="B138" s="58" t="s">
        <v>113</v>
      </c>
      <c r="C138" s="57" t="s">
        <v>61</v>
      </c>
      <c r="D138" s="59">
        <f>Part1_1!L19</f>
        <v>0</v>
      </c>
      <c r="E138" s="59">
        <f>D138</f>
        <v>0</v>
      </c>
      <c r="F138" s="59">
        <f>D138</f>
        <v>0</v>
      </c>
      <c r="G138" s="58" t="s">
        <v>0</v>
      </c>
      <c r="H138" s="56"/>
      <c r="I138" s="56"/>
    </row>
    <row r="139" spans="1:9" ht="30.95" customHeight="1">
      <c r="A139" s="53" t="s">
        <v>227</v>
      </c>
      <c r="B139" s="60" t="str">
        <f>Part1_1!A20</f>
        <v>280000000120003330522045001101600001003100101</v>
      </c>
      <c r="C139" s="55" t="s">
        <v>0</v>
      </c>
      <c r="D139" s="55" t="s">
        <v>0</v>
      </c>
      <c r="E139" s="55" t="s">
        <v>0</v>
      </c>
      <c r="F139" s="55" t="s">
        <v>0</v>
      </c>
      <c r="G139" s="55" t="s">
        <v>0</v>
      </c>
      <c r="H139" s="56"/>
      <c r="I139" s="56"/>
    </row>
    <row r="140" spans="1:9" ht="14.45" customHeight="1">
      <c r="A140" s="57" t="s">
        <v>228</v>
      </c>
      <c r="B140" s="58" t="s">
        <v>58</v>
      </c>
      <c r="C140" s="58" t="s">
        <v>0</v>
      </c>
      <c r="D140" s="58" t="s">
        <v>0</v>
      </c>
      <c r="E140" s="58" t="s">
        <v>0</v>
      </c>
      <c r="F140" s="58" t="s">
        <v>0</v>
      </c>
      <c r="G140" s="58" t="s">
        <v>0</v>
      </c>
      <c r="H140" s="56"/>
      <c r="I140" s="56"/>
    </row>
    <row r="141" spans="1:9" ht="31.9" customHeight="1">
      <c r="A141" s="57" t="s">
        <v>229</v>
      </c>
      <c r="B141" s="58" t="s">
        <v>94</v>
      </c>
      <c r="C141" s="57" t="s">
        <v>90</v>
      </c>
      <c r="D141" s="59">
        <f>D142*D147-D148*D149</f>
        <v>214393.16999999998</v>
      </c>
      <c r="E141" s="59">
        <f>D141</f>
        <v>214393.16999999998</v>
      </c>
      <c r="F141" s="59">
        <f>D141</f>
        <v>214393.16999999998</v>
      </c>
      <c r="G141" s="58" t="s">
        <v>230</v>
      </c>
      <c r="H141" s="56"/>
      <c r="I141" s="56"/>
    </row>
    <row r="142" spans="1:9" ht="43.9" customHeight="1">
      <c r="A142" s="57" t="s">
        <v>231</v>
      </c>
      <c r="B142" s="58" t="s">
        <v>97</v>
      </c>
      <c r="C142" s="57" t="s">
        <v>90</v>
      </c>
      <c r="D142" s="59">
        <f>ROUND((D143*(D144/100*D145/100*D146/100)),2)</f>
        <v>71464.39</v>
      </c>
      <c r="E142" s="59">
        <f t="shared" ref="E142" si="50">ROUND((E143*(E144/100*E145/100*E146/100)),2)</f>
        <v>71464.39</v>
      </c>
      <c r="F142" s="59">
        <f t="shared" ref="F142" si="51">ROUND((F143*(F144/100*F145/100*F146/100)),2)</f>
        <v>71464.39</v>
      </c>
      <c r="G142" s="58" t="s">
        <v>232</v>
      </c>
      <c r="H142" s="56"/>
      <c r="I142" s="56"/>
    </row>
    <row r="143" spans="1:9" s="30" customFormat="1" ht="12.75" customHeight="1">
      <c r="A143" s="57" t="s">
        <v>233</v>
      </c>
      <c r="B143" s="58" t="s">
        <v>100</v>
      </c>
      <c r="C143" s="57" t="s">
        <v>90</v>
      </c>
      <c r="D143" s="59">
        <f>D11</f>
        <v>92323.62</v>
      </c>
      <c r="E143" s="59">
        <f>D143</f>
        <v>92323.62</v>
      </c>
      <c r="F143" s="59">
        <f>D143</f>
        <v>92323.62</v>
      </c>
      <c r="G143" s="58" t="s">
        <v>0</v>
      </c>
      <c r="H143" s="56"/>
      <c r="I143" s="56"/>
    </row>
    <row r="144" spans="1:9" s="30" customFormat="1" ht="12.75" customHeight="1">
      <c r="A144" s="57" t="s">
        <v>234</v>
      </c>
      <c r="B144" s="58" t="s">
        <v>102</v>
      </c>
      <c r="C144" s="57" t="s">
        <v>103</v>
      </c>
      <c r="D144" s="67">
        <v>100</v>
      </c>
      <c r="E144" s="67">
        <f t="shared" ref="E144:E147" si="52">D144</f>
        <v>100</v>
      </c>
      <c r="F144" s="67">
        <f t="shared" ref="F144:F147" si="53">D144</f>
        <v>100</v>
      </c>
      <c r="G144" s="58" t="s">
        <v>0</v>
      </c>
      <c r="H144" s="56"/>
      <c r="I144" s="56"/>
    </row>
    <row r="145" spans="1:9" s="30" customFormat="1" ht="12.75" customHeight="1">
      <c r="A145" s="57" t="s">
        <v>235</v>
      </c>
      <c r="B145" s="58" t="s">
        <v>105</v>
      </c>
      <c r="C145" s="57" t="s">
        <v>103</v>
      </c>
      <c r="D145" s="67">
        <f>D13</f>
        <v>140.435149166</v>
      </c>
      <c r="E145" s="67">
        <f t="shared" si="52"/>
        <v>140.435149166</v>
      </c>
      <c r="F145" s="67">
        <f t="shared" si="53"/>
        <v>140.435149166</v>
      </c>
      <c r="G145" s="58" t="s">
        <v>0</v>
      </c>
      <c r="H145" s="56"/>
      <c r="I145" s="56"/>
    </row>
    <row r="146" spans="1:9" s="30" customFormat="1" ht="12.75" customHeight="1">
      <c r="A146" s="57" t="s">
        <v>236</v>
      </c>
      <c r="B146" s="58" t="s">
        <v>107</v>
      </c>
      <c r="C146" s="57" t="s">
        <v>103</v>
      </c>
      <c r="D146" s="67">
        <f>D14</f>
        <v>55.118964033399998</v>
      </c>
      <c r="E146" s="67">
        <f t="shared" si="52"/>
        <v>55.118964033399998</v>
      </c>
      <c r="F146" s="67">
        <f t="shared" si="53"/>
        <v>55.118964033399998</v>
      </c>
      <c r="G146" s="58" t="s">
        <v>0</v>
      </c>
      <c r="H146" s="56"/>
      <c r="I146" s="56"/>
    </row>
    <row r="147" spans="1:9" ht="28.9" customHeight="1">
      <c r="A147" s="57" t="s">
        <v>237</v>
      </c>
      <c r="B147" s="58" t="s">
        <v>109</v>
      </c>
      <c r="C147" s="57" t="s">
        <v>61</v>
      </c>
      <c r="D147" s="59">
        <f>Part1_1!K20</f>
        <v>3</v>
      </c>
      <c r="E147" s="59">
        <f t="shared" si="52"/>
        <v>3</v>
      </c>
      <c r="F147" s="59">
        <f t="shared" si="53"/>
        <v>3</v>
      </c>
      <c r="G147" s="58" t="s">
        <v>0</v>
      </c>
      <c r="H147" s="56"/>
      <c r="I147" s="56"/>
    </row>
    <row r="148" spans="1:9" ht="28.9" customHeight="1">
      <c r="A148" s="57" t="s">
        <v>238</v>
      </c>
      <c r="B148" s="58" t="s">
        <v>111</v>
      </c>
      <c r="C148" s="57" t="s">
        <v>90</v>
      </c>
      <c r="D148" s="59">
        <v>0</v>
      </c>
      <c r="E148" s="59">
        <f t="shared" ref="E148" si="54">D148</f>
        <v>0</v>
      </c>
      <c r="F148" s="59">
        <f t="shared" ref="F148" si="55">D148</f>
        <v>0</v>
      </c>
      <c r="G148" s="58" t="s">
        <v>0</v>
      </c>
      <c r="H148" s="56"/>
      <c r="I148" s="56"/>
    </row>
    <row r="149" spans="1:9" ht="28.9" customHeight="1">
      <c r="A149" s="57" t="s">
        <v>239</v>
      </c>
      <c r="B149" s="58" t="s">
        <v>113</v>
      </c>
      <c r="C149" s="57" t="s">
        <v>61</v>
      </c>
      <c r="D149" s="59">
        <f>Part1_1!L20</f>
        <v>0</v>
      </c>
      <c r="E149" s="59">
        <f>D149</f>
        <v>0</v>
      </c>
      <c r="F149" s="59">
        <f>D149</f>
        <v>0</v>
      </c>
      <c r="G149" s="58" t="s">
        <v>0</v>
      </c>
      <c r="H149" s="56"/>
      <c r="I149" s="56"/>
    </row>
    <row r="150" spans="1:9" ht="30.95" customHeight="1">
      <c r="A150" s="53" t="s">
        <v>240</v>
      </c>
      <c r="B150" s="60" t="str">
        <f>Part1_1!A21</f>
        <v>280000000120003330522045001201600001002100101</v>
      </c>
      <c r="C150" s="55" t="s">
        <v>0</v>
      </c>
      <c r="D150" s="55" t="s">
        <v>0</v>
      </c>
      <c r="E150" s="55" t="s">
        <v>0</v>
      </c>
      <c r="F150" s="55" t="s">
        <v>0</v>
      </c>
      <c r="G150" s="55" t="s">
        <v>0</v>
      </c>
      <c r="H150" s="56"/>
      <c r="I150" s="56"/>
    </row>
    <row r="151" spans="1:9" ht="14.45" customHeight="1">
      <c r="A151" s="57" t="s">
        <v>241</v>
      </c>
      <c r="B151" s="58" t="s">
        <v>58</v>
      </c>
      <c r="C151" s="58" t="s">
        <v>0</v>
      </c>
      <c r="D151" s="58" t="s">
        <v>0</v>
      </c>
      <c r="E151" s="58" t="s">
        <v>0</v>
      </c>
      <c r="F151" s="58" t="s">
        <v>0</v>
      </c>
      <c r="G151" s="58" t="s">
        <v>0</v>
      </c>
      <c r="H151" s="56"/>
      <c r="I151" s="56"/>
    </row>
    <row r="152" spans="1:9" ht="43.35" customHeight="1">
      <c r="A152" s="57" t="s">
        <v>242</v>
      </c>
      <c r="B152" s="58" t="s">
        <v>94</v>
      </c>
      <c r="C152" s="57" t="s">
        <v>90</v>
      </c>
      <c r="D152" s="59">
        <f>D153*D158-D159*D160</f>
        <v>60336.36</v>
      </c>
      <c r="E152" s="59">
        <f>D152</f>
        <v>60336.36</v>
      </c>
      <c r="F152" s="59">
        <f>D152</f>
        <v>60336.36</v>
      </c>
      <c r="G152" s="58" t="s">
        <v>243</v>
      </c>
      <c r="H152" s="56"/>
      <c r="I152" s="56"/>
    </row>
    <row r="153" spans="1:9" ht="45.6" customHeight="1">
      <c r="A153" s="57" t="s">
        <v>244</v>
      </c>
      <c r="B153" s="58" t="s">
        <v>97</v>
      </c>
      <c r="C153" s="57" t="s">
        <v>90</v>
      </c>
      <c r="D153" s="59">
        <f>ROUND((D154*(D155/100*D156/100*D157/100)),2)</f>
        <v>20112.12</v>
      </c>
      <c r="E153" s="59">
        <f t="shared" ref="E153" si="56">ROUND((E154*(E155/100*E156/100*E157/100)),2)</f>
        <v>20112.12</v>
      </c>
      <c r="F153" s="59">
        <f t="shared" ref="F153" si="57">ROUND((F154*(F155/100*F156/100*F157/100)),2)</f>
        <v>20112.12</v>
      </c>
      <c r="G153" s="58" t="s">
        <v>245</v>
      </c>
      <c r="H153" s="56"/>
      <c r="I153" s="56"/>
    </row>
    <row r="154" spans="1:9" s="31" customFormat="1" ht="12.75" customHeight="1">
      <c r="A154" s="57" t="s">
        <v>246</v>
      </c>
      <c r="B154" s="58" t="s">
        <v>100</v>
      </c>
      <c r="C154" s="57" t="s">
        <v>90</v>
      </c>
      <c r="D154" s="59">
        <f>D22</f>
        <v>60339.25</v>
      </c>
      <c r="E154" s="59">
        <f>D154</f>
        <v>60339.25</v>
      </c>
      <c r="F154" s="59">
        <f>D154</f>
        <v>60339.25</v>
      </c>
      <c r="G154" s="58" t="s">
        <v>0</v>
      </c>
      <c r="H154" s="56"/>
      <c r="I154" s="56"/>
    </row>
    <row r="155" spans="1:9" s="31" customFormat="1" ht="12.75" customHeight="1">
      <c r="A155" s="57" t="s">
        <v>247</v>
      </c>
      <c r="B155" s="58" t="s">
        <v>102</v>
      </c>
      <c r="C155" s="57" t="s">
        <v>103</v>
      </c>
      <c r="D155" s="67">
        <v>100</v>
      </c>
      <c r="E155" s="67">
        <f t="shared" ref="E155:E158" si="58">D155</f>
        <v>100</v>
      </c>
      <c r="F155" s="67">
        <f t="shared" ref="F155:F158" si="59">D155</f>
        <v>100</v>
      </c>
      <c r="G155" s="58" t="s">
        <v>0</v>
      </c>
      <c r="H155" s="56"/>
      <c r="I155" s="56"/>
    </row>
    <row r="156" spans="1:9" s="31" customFormat="1" ht="12.75" customHeight="1">
      <c r="A156" s="57" t="s">
        <v>248</v>
      </c>
      <c r="B156" s="58" t="s">
        <v>105</v>
      </c>
      <c r="C156" s="57" t="s">
        <v>103</v>
      </c>
      <c r="D156" s="67">
        <f>D24</f>
        <v>36.344819305199998</v>
      </c>
      <c r="E156" s="67">
        <f t="shared" si="58"/>
        <v>36.344819305199998</v>
      </c>
      <c r="F156" s="67">
        <f t="shared" si="59"/>
        <v>36.344819305199998</v>
      </c>
      <c r="G156" s="58" t="s">
        <v>0</v>
      </c>
      <c r="H156" s="56"/>
      <c r="I156" s="56"/>
    </row>
    <row r="157" spans="1:9" s="31" customFormat="1" ht="12.75" customHeight="1">
      <c r="A157" s="57" t="s">
        <v>249</v>
      </c>
      <c r="B157" s="58" t="s">
        <v>107</v>
      </c>
      <c r="C157" s="57" t="s">
        <v>103</v>
      </c>
      <c r="D157" s="67">
        <f>D25</f>
        <v>91.709733166899994</v>
      </c>
      <c r="E157" s="67">
        <f t="shared" si="58"/>
        <v>91.709733166899994</v>
      </c>
      <c r="F157" s="67">
        <f t="shared" si="59"/>
        <v>91.709733166899994</v>
      </c>
      <c r="G157" s="58" t="s">
        <v>0</v>
      </c>
      <c r="H157" s="56"/>
      <c r="I157" s="56"/>
    </row>
    <row r="158" spans="1:9" ht="28.9" customHeight="1">
      <c r="A158" s="57" t="s">
        <v>250</v>
      </c>
      <c r="B158" s="58" t="s">
        <v>109</v>
      </c>
      <c r="C158" s="57" t="s">
        <v>61</v>
      </c>
      <c r="D158" s="59">
        <f>Part1_1!K21</f>
        <v>3</v>
      </c>
      <c r="E158" s="59">
        <f t="shared" si="58"/>
        <v>3</v>
      </c>
      <c r="F158" s="59">
        <f t="shared" si="59"/>
        <v>3</v>
      </c>
      <c r="G158" s="58" t="s">
        <v>0</v>
      </c>
      <c r="H158" s="56"/>
      <c r="I158" s="56"/>
    </row>
    <row r="159" spans="1:9" ht="28.9" customHeight="1">
      <c r="A159" s="57" t="s">
        <v>251</v>
      </c>
      <c r="B159" s="58" t="s">
        <v>111</v>
      </c>
      <c r="C159" s="57" t="s">
        <v>90</v>
      </c>
      <c r="D159" s="59">
        <v>0</v>
      </c>
      <c r="E159" s="59">
        <f t="shared" ref="E159" si="60">D159</f>
        <v>0</v>
      </c>
      <c r="F159" s="59">
        <f t="shared" ref="F159" si="61">D159</f>
        <v>0</v>
      </c>
      <c r="G159" s="58" t="s">
        <v>0</v>
      </c>
      <c r="H159" s="56"/>
      <c r="I159" s="56"/>
    </row>
    <row r="160" spans="1:9" ht="28.9" customHeight="1">
      <c r="A160" s="57" t="s">
        <v>252</v>
      </c>
      <c r="B160" s="58" t="s">
        <v>113</v>
      </c>
      <c r="C160" s="57" t="s">
        <v>61</v>
      </c>
      <c r="D160" s="59">
        <f>Part1_1!L21</f>
        <v>0</v>
      </c>
      <c r="E160" s="59">
        <f>D160</f>
        <v>0</v>
      </c>
      <c r="F160" s="59">
        <f>D160</f>
        <v>0</v>
      </c>
      <c r="G160" s="58" t="s">
        <v>0</v>
      </c>
      <c r="H160" s="56"/>
      <c r="I160" s="56"/>
    </row>
    <row r="161" spans="1:9" ht="30.95" customHeight="1">
      <c r="A161" s="53" t="s">
        <v>288</v>
      </c>
      <c r="B161" s="60" t="str">
        <f>Part1_1!A22</f>
        <v>280000000120003330522045001301600001001100101</v>
      </c>
      <c r="C161" s="55" t="s">
        <v>0</v>
      </c>
      <c r="D161" s="55" t="s">
        <v>0</v>
      </c>
      <c r="E161" s="55" t="s">
        <v>0</v>
      </c>
      <c r="F161" s="55" t="s">
        <v>0</v>
      </c>
      <c r="G161" s="55" t="s">
        <v>0</v>
      </c>
      <c r="H161" s="56"/>
      <c r="I161" s="56"/>
    </row>
    <row r="162" spans="1:9" ht="14.45" customHeight="1">
      <c r="A162" s="61" t="s">
        <v>289</v>
      </c>
      <c r="B162" s="58" t="s">
        <v>58</v>
      </c>
      <c r="C162" s="58" t="s">
        <v>0</v>
      </c>
      <c r="D162" s="58" t="s">
        <v>0</v>
      </c>
      <c r="E162" s="58" t="s">
        <v>0</v>
      </c>
      <c r="F162" s="58" t="s">
        <v>0</v>
      </c>
      <c r="G162" s="58" t="s">
        <v>0</v>
      </c>
      <c r="H162" s="56"/>
      <c r="I162" s="56"/>
    </row>
    <row r="163" spans="1:9" ht="43.35" customHeight="1">
      <c r="A163" s="57" t="s">
        <v>290</v>
      </c>
      <c r="B163" s="58" t="s">
        <v>94</v>
      </c>
      <c r="C163" s="57" t="s">
        <v>90</v>
      </c>
      <c r="D163" s="59">
        <f>D164*D169-D170*D171</f>
        <v>32851.14</v>
      </c>
      <c r="E163" s="59">
        <f>D163</f>
        <v>32851.14</v>
      </c>
      <c r="F163" s="59">
        <f>D163</f>
        <v>32851.14</v>
      </c>
      <c r="G163" s="58" t="s">
        <v>299</v>
      </c>
      <c r="H163" s="56"/>
      <c r="I163" s="56"/>
    </row>
    <row r="164" spans="1:9" ht="72.599999999999994" customHeight="1">
      <c r="A164" s="57" t="s">
        <v>291</v>
      </c>
      <c r="B164" s="58" t="s">
        <v>97</v>
      </c>
      <c r="C164" s="57" t="s">
        <v>90</v>
      </c>
      <c r="D164" s="59">
        <f>ROUND((D165*(D166/100*D167/100*D168/100)),2)</f>
        <v>10950.38</v>
      </c>
      <c r="E164" s="59">
        <f t="shared" ref="E164:F164" si="62">ROUND((E165*(E166/100*E167/100*E168/100)),2)</f>
        <v>10950.38</v>
      </c>
      <c r="F164" s="59">
        <f t="shared" si="62"/>
        <v>10950.38</v>
      </c>
      <c r="G164" s="58" t="s">
        <v>300</v>
      </c>
      <c r="H164" s="56"/>
      <c r="I164" s="56"/>
    </row>
    <row r="165" spans="1:9" s="33" customFormat="1" ht="12.75" customHeight="1">
      <c r="A165" s="57" t="s">
        <v>292</v>
      </c>
      <c r="B165" s="58" t="s">
        <v>100</v>
      </c>
      <c r="C165" s="57" t="s">
        <v>90</v>
      </c>
      <c r="D165" s="59">
        <f>D33</f>
        <v>4321.67</v>
      </c>
      <c r="E165" s="59">
        <f>D165</f>
        <v>4321.67</v>
      </c>
      <c r="F165" s="59">
        <f>D165</f>
        <v>4321.67</v>
      </c>
      <c r="G165" s="58" t="s">
        <v>0</v>
      </c>
      <c r="H165" s="56"/>
      <c r="I165" s="56"/>
    </row>
    <row r="166" spans="1:9" s="33" customFormat="1" ht="12.75" customHeight="1">
      <c r="A166" s="57" t="s">
        <v>293</v>
      </c>
      <c r="B166" s="58" t="s">
        <v>102</v>
      </c>
      <c r="C166" s="57" t="s">
        <v>103</v>
      </c>
      <c r="D166" s="67">
        <v>100</v>
      </c>
      <c r="E166" s="67">
        <f t="shared" ref="E166:E169" si="63">D166</f>
        <v>100</v>
      </c>
      <c r="F166" s="67">
        <f t="shared" ref="F166:F169" si="64">D166</f>
        <v>100</v>
      </c>
      <c r="G166" s="58" t="s">
        <v>0</v>
      </c>
      <c r="H166" s="56"/>
      <c r="I166" s="56"/>
    </row>
    <row r="167" spans="1:9" s="33" customFormat="1" ht="12.75" customHeight="1">
      <c r="A167" s="57" t="s">
        <v>294</v>
      </c>
      <c r="B167" s="58" t="s">
        <v>105</v>
      </c>
      <c r="C167" s="57" t="s">
        <v>103</v>
      </c>
      <c r="D167" s="67">
        <f>D35</f>
        <v>259.86918585749999</v>
      </c>
      <c r="E167" s="67">
        <f t="shared" si="63"/>
        <v>259.86918585749999</v>
      </c>
      <c r="F167" s="67">
        <f t="shared" si="64"/>
        <v>259.86918585749999</v>
      </c>
      <c r="G167" s="58" t="s">
        <v>0</v>
      </c>
      <c r="H167" s="56"/>
      <c r="I167" s="56"/>
    </row>
    <row r="168" spans="1:9" s="33" customFormat="1" ht="12.75" customHeight="1">
      <c r="A168" s="57" t="s">
        <v>295</v>
      </c>
      <c r="B168" s="58" t="s">
        <v>107</v>
      </c>
      <c r="C168" s="57" t="s">
        <v>103</v>
      </c>
      <c r="D168" s="67">
        <f>D36</f>
        <v>97.504083201599997</v>
      </c>
      <c r="E168" s="67">
        <f t="shared" si="63"/>
        <v>97.504083201599997</v>
      </c>
      <c r="F168" s="67">
        <f t="shared" si="64"/>
        <v>97.504083201599997</v>
      </c>
      <c r="G168" s="58" t="s">
        <v>0</v>
      </c>
      <c r="H168" s="56"/>
      <c r="I168" s="56"/>
    </row>
    <row r="169" spans="1:9" ht="28.9" customHeight="1">
      <c r="A169" s="57" t="s">
        <v>296</v>
      </c>
      <c r="B169" s="58" t="s">
        <v>109</v>
      </c>
      <c r="C169" s="57" t="s">
        <v>61</v>
      </c>
      <c r="D169" s="59">
        <f>Part1_1!K22</f>
        <v>3</v>
      </c>
      <c r="E169" s="59">
        <f t="shared" si="63"/>
        <v>3</v>
      </c>
      <c r="F169" s="59">
        <f t="shared" si="64"/>
        <v>3</v>
      </c>
      <c r="G169" s="58" t="s">
        <v>0</v>
      </c>
      <c r="H169" s="56"/>
      <c r="I169" s="56"/>
    </row>
    <row r="170" spans="1:9" ht="28.9" customHeight="1">
      <c r="A170" s="57" t="s">
        <v>297</v>
      </c>
      <c r="B170" s="58" t="s">
        <v>111</v>
      </c>
      <c r="C170" s="57" t="s">
        <v>90</v>
      </c>
      <c r="D170" s="59">
        <v>0</v>
      </c>
      <c r="E170" s="59">
        <f t="shared" ref="E170" si="65">D170</f>
        <v>0</v>
      </c>
      <c r="F170" s="59">
        <f t="shared" ref="F170" si="66">D170</f>
        <v>0</v>
      </c>
      <c r="G170" s="58" t="s">
        <v>0</v>
      </c>
      <c r="H170" s="56"/>
      <c r="I170" s="56"/>
    </row>
    <row r="171" spans="1:9" ht="28.9" customHeight="1">
      <c r="A171" s="57" t="s">
        <v>298</v>
      </c>
      <c r="B171" s="58" t="s">
        <v>113</v>
      </c>
      <c r="C171" s="57" t="s">
        <v>61</v>
      </c>
      <c r="D171" s="59">
        <f>Part1_1!L22</f>
        <v>0</v>
      </c>
      <c r="E171" s="59">
        <f>D171</f>
        <v>0</v>
      </c>
      <c r="F171" s="59">
        <f>D171</f>
        <v>0</v>
      </c>
      <c r="G171" s="58" t="s">
        <v>0</v>
      </c>
      <c r="H171" s="56"/>
      <c r="I171" s="56"/>
    </row>
    <row r="172" spans="1:9" ht="30.95" customHeight="1">
      <c r="A172" s="53" t="s">
        <v>301</v>
      </c>
      <c r="B172" s="60" t="str">
        <f>Part1_1!A23</f>
        <v>280000000120003330522045001401600001000100101</v>
      </c>
      <c r="C172" s="55" t="s">
        <v>0</v>
      </c>
      <c r="D172" s="55" t="s">
        <v>0</v>
      </c>
      <c r="E172" s="55" t="s">
        <v>0</v>
      </c>
      <c r="F172" s="55" t="s">
        <v>0</v>
      </c>
      <c r="G172" s="55" t="s">
        <v>0</v>
      </c>
      <c r="H172" s="56"/>
      <c r="I172" s="56"/>
    </row>
    <row r="173" spans="1:9" ht="14.45" customHeight="1">
      <c r="A173" s="61" t="s">
        <v>302</v>
      </c>
      <c r="B173" s="58" t="s">
        <v>58</v>
      </c>
      <c r="C173" s="58" t="s">
        <v>0</v>
      </c>
      <c r="D173" s="58" t="s">
        <v>0</v>
      </c>
      <c r="E173" s="58" t="s">
        <v>0</v>
      </c>
      <c r="F173" s="58" t="s">
        <v>0</v>
      </c>
      <c r="G173" s="58" t="s">
        <v>0</v>
      </c>
      <c r="H173" s="56"/>
      <c r="I173" s="56"/>
    </row>
    <row r="174" spans="1:9" ht="43.35" customHeight="1">
      <c r="A174" s="57" t="s">
        <v>303</v>
      </c>
      <c r="B174" s="58" t="s">
        <v>94</v>
      </c>
      <c r="C174" s="57" t="s">
        <v>90</v>
      </c>
      <c r="D174" s="59">
        <f>D175*D180-D181*D182</f>
        <v>134812.38</v>
      </c>
      <c r="E174" s="59">
        <f>D174</f>
        <v>134812.38</v>
      </c>
      <c r="F174" s="59">
        <f>D174</f>
        <v>134812.38</v>
      </c>
      <c r="G174" s="58" t="s">
        <v>312</v>
      </c>
      <c r="H174" s="56"/>
      <c r="I174" s="56"/>
    </row>
    <row r="175" spans="1:9" ht="72.599999999999994" customHeight="1">
      <c r="A175" s="57" t="s">
        <v>304</v>
      </c>
      <c r="B175" s="58" t="s">
        <v>97</v>
      </c>
      <c r="C175" s="57" t="s">
        <v>90</v>
      </c>
      <c r="D175" s="59">
        <f>ROUND((D176*(D177/100*D178/100*D179/100)),2)</f>
        <v>44937.46</v>
      </c>
      <c r="E175" s="59">
        <f t="shared" ref="E175:F175" si="67">ROUND((E176*(E177/100*E178/100*E179/100)),2)</f>
        <v>44937.46</v>
      </c>
      <c r="F175" s="59">
        <f t="shared" si="67"/>
        <v>44937.46</v>
      </c>
      <c r="G175" s="58" t="s">
        <v>313</v>
      </c>
      <c r="H175" s="56"/>
      <c r="I175" s="56"/>
    </row>
    <row r="176" spans="1:9" s="32" customFormat="1" ht="12.75" customHeight="1">
      <c r="A176" s="57" t="s">
        <v>305</v>
      </c>
      <c r="B176" s="58" t="s">
        <v>100</v>
      </c>
      <c r="C176" s="57" t="s">
        <v>90</v>
      </c>
      <c r="D176" s="59">
        <f>D44</f>
        <v>9182.9599999999991</v>
      </c>
      <c r="E176" s="59">
        <f>D176</f>
        <v>9182.9599999999991</v>
      </c>
      <c r="F176" s="59">
        <f>D176</f>
        <v>9182.9599999999991</v>
      </c>
      <c r="G176" s="58" t="s">
        <v>0</v>
      </c>
      <c r="H176" s="56"/>
      <c r="I176" s="56"/>
    </row>
    <row r="177" spans="1:9" s="32" customFormat="1" ht="12.75" customHeight="1">
      <c r="A177" s="57" t="s">
        <v>306</v>
      </c>
      <c r="B177" s="58" t="s">
        <v>102</v>
      </c>
      <c r="C177" s="57" t="s">
        <v>103</v>
      </c>
      <c r="D177" s="67">
        <v>100</v>
      </c>
      <c r="E177" s="67">
        <f t="shared" ref="E177:E180" si="68">D177</f>
        <v>100</v>
      </c>
      <c r="F177" s="67">
        <f t="shared" ref="F177:F180" si="69">D177</f>
        <v>100</v>
      </c>
      <c r="G177" s="58" t="s">
        <v>0</v>
      </c>
      <c r="H177" s="56"/>
      <c r="I177" s="56"/>
    </row>
    <row r="178" spans="1:9" s="32" customFormat="1" ht="12.75" customHeight="1">
      <c r="A178" s="57" t="s">
        <v>307</v>
      </c>
      <c r="B178" s="58" t="s">
        <v>105</v>
      </c>
      <c r="C178" s="57" t="s">
        <v>103</v>
      </c>
      <c r="D178" s="67">
        <f>D46</f>
        <v>495.25542376179999</v>
      </c>
      <c r="E178" s="67">
        <f t="shared" si="68"/>
        <v>495.25542376179999</v>
      </c>
      <c r="F178" s="67">
        <f t="shared" si="69"/>
        <v>495.25542376179999</v>
      </c>
      <c r="G178" s="58" t="s">
        <v>0</v>
      </c>
      <c r="H178" s="56"/>
      <c r="I178" s="56"/>
    </row>
    <row r="179" spans="1:9" s="32" customFormat="1" ht="12.75" customHeight="1">
      <c r="A179" s="57" t="s">
        <v>308</v>
      </c>
      <c r="B179" s="58" t="s">
        <v>107</v>
      </c>
      <c r="C179" s="57" t="s">
        <v>103</v>
      </c>
      <c r="D179" s="67">
        <f>D47</f>
        <v>98.809019147200004</v>
      </c>
      <c r="E179" s="67">
        <f t="shared" si="68"/>
        <v>98.809019147200004</v>
      </c>
      <c r="F179" s="67">
        <f t="shared" si="69"/>
        <v>98.809019147200004</v>
      </c>
      <c r="G179" s="58" t="s">
        <v>0</v>
      </c>
      <c r="H179" s="56"/>
      <c r="I179" s="56"/>
    </row>
    <row r="180" spans="1:9" ht="28.9" customHeight="1">
      <c r="A180" s="57" t="s">
        <v>309</v>
      </c>
      <c r="B180" s="58" t="s">
        <v>109</v>
      </c>
      <c r="C180" s="57" t="s">
        <v>61</v>
      </c>
      <c r="D180" s="59">
        <f>Part1_1!K23</f>
        <v>3</v>
      </c>
      <c r="E180" s="59">
        <f t="shared" si="68"/>
        <v>3</v>
      </c>
      <c r="F180" s="59">
        <f t="shared" si="69"/>
        <v>3</v>
      </c>
      <c r="G180" s="58" t="s">
        <v>0</v>
      </c>
      <c r="H180" s="56"/>
      <c r="I180" s="56"/>
    </row>
    <row r="181" spans="1:9" ht="28.9" customHeight="1">
      <c r="A181" s="57" t="s">
        <v>310</v>
      </c>
      <c r="B181" s="58" t="s">
        <v>111</v>
      </c>
      <c r="C181" s="57" t="s">
        <v>90</v>
      </c>
      <c r="D181" s="59">
        <v>0</v>
      </c>
      <c r="E181" s="59">
        <f t="shared" ref="E181" si="70">D181</f>
        <v>0</v>
      </c>
      <c r="F181" s="59">
        <f t="shared" ref="F181" si="71">D181</f>
        <v>0</v>
      </c>
      <c r="G181" s="58" t="s">
        <v>0</v>
      </c>
      <c r="H181" s="56"/>
      <c r="I181" s="56"/>
    </row>
    <row r="182" spans="1:9" ht="28.9" customHeight="1">
      <c r="A182" s="57" t="s">
        <v>311</v>
      </c>
      <c r="B182" s="58" t="s">
        <v>113</v>
      </c>
      <c r="C182" s="57" t="s">
        <v>61</v>
      </c>
      <c r="D182" s="59">
        <f>Part1_1!L23</f>
        <v>0</v>
      </c>
      <c r="E182" s="59">
        <f>D182</f>
        <v>0</v>
      </c>
      <c r="F182" s="59">
        <f>D182</f>
        <v>0</v>
      </c>
      <c r="G182" s="58" t="s">
        <v>0</v>
      </c>
      <c r="H182" s="56"/>
      <c r="I182" s="56"/>
    </row>
    <row r="183" spans="1:9" ht="30.95" customHeight="1">
      <c r="A183" s="53" t="s">
        <v>314</v>
      </c>
      <c r="B183" s="60" t="str">
        <f>Part1_1!A24</f>
        <v>280000000120003330522045001501600001009100101</v>
      </c>
      <c r="C183" s="55" t="s">
        <v>0</v>
      </c>
      <c r="D183" s="55" t="s">
        <v>0</v>
      </c>
      <c r="E183" s="55" t="s">
        <v>0</v>
      </c>
      <c r="F183" s="55" t="s">
        <v>0</v>
      </c>
      <c r="G183" s="55" t="s">
        <v>0</v>
      </c>
      <c r="H183" s="56"/>
      <c r="I183" s="56"/>
    </row>
    <row r="184" spans="1:9" ht="14.45" customHeight="1">
      <c r="A184" s="61" t="s">
        <v>315</v>
      </c>
      <c r="B184" s="58" t="s">
        <v>58</v>
      </c>
      <c r="C184" s="58" t="s">
        <v>0</v>
      </c>
      <c r="D184" s="58" t="s">
        <v>0</v>
      </c>
      <c r="E184" s="58" t="s">
        <v>0</v>
      </c>
      <c r="F184" s="58" t="s">
        <v>0</v>
      </c>
      <c r="G184" s="58" t="s">
        <v>0</v>
      </c>
      <c r="H184" s="56"/>
      <c r="I184" s="56"/>
    </row>
    <row r="185" spans="1:9" ht="31.15" customHeight="1">
      <c r="A185" s="57" t="s">
        <v>316</v>
      </c>
      <c r="B185" s="58" t="s">
        <v>94</v>
      </c>
      <c r="C185" s="57" t="s">
        <v>90</v>
      </c>
      <c r="D185" s="59">
        <f>D186*D191-D192*D193</f>
        <v>151288.98000000001</v>
      </c>
      <c r="E185" s="59">
        <f>D185</f>
        <v>151288.98000000001</v>
      </c>
      <c r="F185" s="59">
        <f>D185</f>
        <v>151288.98000000001</v>
      </c>
      <c r="G185" s="58" t="s">
        <v>325</v>
      </c>
      <c r="H185" s="56"/>
      <c r="I185" s="56"/>
    </row>
    <row r="186" spans="1:9" ht="45.6" customHeight="1">
      <c r="A186" s="57" t="s">
        <v>317</v>
      </c>
      <c r="B186" s="58" t="s">
        <v>97</v>
      </c>
      <c r="C186" s="57" t="s">
        <v>90</v>
      </c>
      <c r="D186" s="59">
        <f>ROUND((D187*(D188/100*D189/100*D190/100)),2)</f>
        <v>50429.66</v>
      </c>
      <c r="E186" s="59">
        <f t="shared" ref="E186:F186" si="72">ROUND((E187*(E188/100*E189/100*E190/100)),2)</f>
        <v>50429.66</v>
      </c>
      <c r="F186" s="59">
        <f t="shared" si="72"/>
        <v>50429.66</v>
      </c>
      <c r="G186" s="58" t="s">
        <v>326</v>
      </c>
      <c r="H186" s="56"/>
      <c r="I186" s="56"/>
    </row>
    <row r="187" spans="1:9" s="34" customFormat="1" ht="12.75" customHeight="1">
      <c r="A187" s="57" t="s">
        <v>318</v>
      </c>
      <c r="B187" s="58" t="s">
        <v>100</v>
      </c>
      <c r="C187" s="57" t="s">
        <v>90</v>
      </c>
      <c r="D187" s="59">
        <f>D55</f>
        <v>10616.26</v>
      </c>
      <c r="E187" s="59">
        <f>D187</f>
        <v>10616.26</v>
      </c>
      <c r="F187" s="59">
        <f>D187</f>
        <v>10616.26</v>
      </c>
      <c r="G187" s="58" t="s">
        <v>0</v>
      </c>
      <c r="H187" s="56"/>
      <c r="I187" s="56"/>
    </row>
    <row r="188" spans="1:9" s="34" customFormat="1" ht="12.75" customHeight="1">
      <c r="A188" s="57" t="s">
        <v>319</v>
      </c>
      <c r="B188" s="58" t="s">
        <v>102</v>
      </c>
      <c r="C188" s="57" t="s">
        <v>103</v>
      </c>
      <c r="D188" s="67">
        <v>100</v>
      </c>
      <c r="E188" s="67">
        <f t="shared" ref="E188:E191" si="73">D188</f>
        <v>100</v>
      </c>
      <c r="F188" s="67">
        <f t="shared" ref="F188:F191" si="74">D188</f>
        <v>100</v>
      </c>
      <c r="G188" s="58" t="s">
        <v>0</v>
      </c>
      <c r="H188" s="56"/>
      <c r="I188" s="56"/>
    </row>
    <row r="189" spans="1:9" s="34" customFormat="1" ht="12.75" customHeight="1">
      <c r="A189" s="57" t="s">
        <v>320</v>
      </c>
      <c r="B189" s="58" t="s">
        <v>105</v>
      </c>
      <c r="C189" s="57" t="s">
        <v>103</v>
      </c>
      <c r="D189" s="67">
        <f>D57</f>
        <v>477.48854728169999</v>
      </c>
      <c r="E189" s="67">
        <f t="shared" si="73"/>
        <v>477.48854728169999</v>
      </c>
      <c r="F189" s="67">
        <f t="shared" si="74"/>
        <v>477.48854728169999</v>
      </c>
      <c r="G189" s="58" t="s">
        <v>0</v>
      </c>
      <c r="H189" s="56"/>
      <c r="I189" s="56"/>
    </row>
    <row r="190" spans="1:9" s="34" customFormat="1" ht="12.75" customHeight="1">
      <c r="A190" s="57" t="s">
        <v>321</v>
      </c>
      <c r="B190" s="58" t="s">
        <v>107</v>
      </c>
      <c r="C190" s="57" t="s">
        <v>103</v>
      </c>
      <c r="D190" s="67">
        <f>D58</f>
        <v>99.483609611899993</v>
      </c>
      <c r="E190" s="67">
        <f t="shared" si="73"/>
        <v>99.483609611899993</v>
      </c>
      <c r="F190" s="67">
        <f t="shared" si="74"/>
        <v>99.483609611899993</v>
      </c>
      <c r="G190" s="58" t="s">
        <v>0</v>
      </c>
      <c r="H190" s="56"/>
      <c r="I190" s="56"/>
    </row>
    <row r="191" spans="1:9" ht="28.9" customHeight="1">
      <c r="A191" s="57" t="s">
        <v>322</v>
      </c>
      <c r="B191" s="58" t="s">
        <v>109</v>
      </c>
      <c r="C191" s="57" t="s">
        <v>61</v>
      </c>
      <c r="D191" s="59">
        <f>Part1_1!K24</f>
        <v>3</v>
      </c>
      <c r="E191" s="59">
        <f t="shared" si="73"/>
        <v>3</v>
      </c>
      <c r="F191" s="59">
        <f t="shared" si="74"/>
        <v>3</v>
      </c>
      <c r="G191" s="58" t="s">
        <v>0</v>
      </c>
      <c r="H191" s="56"/>
      <c r="I191" s="56"/>
    </row>
    <row r="192" spans="1:9" ht="28.9" customHeight="1">
      <c r="A192" s="57" t="s">
        <v>323</v>
      </c>
      <c r="B192" s="58" t="s">
        <v>111</v>
      </c>
      <c r="C192" s="57" t="s">
        <v>90</v>
      </c>
      <c r="D192" s="59">
        <v>0</v>
      </c>
      <c r="E192" s="59">
        <f t="shared" ref="E192" si="75">D192</f>
        <v>0</v>
      </c>
      <c r="F192" s="59">
        <f t="shared" ref="F192" si="76">D192</f>
        <v>0</v>
      </c>
      <c r="G192" s="58" t="s">
        <v>0</v>
      </c>
      <c r="H192" s="56"/>
      <c r="I192" s="56"/>
    </row>
    <row r="193" spans="1:9" ht="28.9" customHeight="1">
      <c r="A193" s="57" t="s">
        <v>324</v>
      </c>
      <c r="B193" s="58" t="s">
        <v>113</v>
      </c>
      <c r="C193" s="57" t="s">
        <v>61</v>
      </c>
      <c r="D193" s="59">
        <f>Part1_1!L24</f>
        <v>0</v>
      </c>
      <c r="E193" s="59">
        <f>D193</f>
        <v>0</v>
      </c>
      <c r="F193" s="59">
        <f>D193</f>
        <v>0</v>
      </c>
      <c r="G193" s="58" t="s">
        <v>0</v>
      </c>
      <c r="H193" s="56"/>
      <c r="I193" s="56"/>
    </row>
    <row r="194" spans="1:9" ht="30.95" customHeight="1">
      <c r="A194" s="53" t="s">
        <v>327</v>
      </c>
      <c r="B194" s="60" t="str">
        <f>Part1_1!A25</f>
        <v>280000000120003330522045001601600001008100101</v>
      </c>
      <c r="C194" s="55" t="s">
        <v>0</v>
      </c>
      <c r="D194" s="55" t="s">
        <v>0</v>
      </c>
      <c r="E194" s="55" t="s">
        <v>0</v>
      </c>
      <c r="F194" s="55" t="s">
        <v>0</v>
      </c>
      <c r="G194" s="55" t="s">
        <v>0</v>
      </c>
      <c r="H194" s="56"/>
      <c r="I194" s="56"/>
    </row>
    <row r="195" spans="1:9" ht="14.45" customHeight="1">
      <c r="A195" s="61" t="s">
        <v>328</v>
      </c>
      <c r="B195" s="58" t="s">
        <v>58</v>
      </c>
      <c r="C195" s="58" t="s">
        <v>0</v>
      </c>
      <c r="D195" s="58" t="s">
        <v>0</v>
      </c>
      <c r="E195" s="58" t="s">
        <v>0</v>
      </c>
      <c r="F195" s="58" t="s">
        <v>0</v>
      </c>
      <c r="G195" s="58" t="s">
        <v>0</v>
      </c>
      <c r="H195" s="56"/>
      <c r="I195" s="56"/>
    </row>
    <row r="196" spans="1:9" ht="43.35" customHeight="1">
      <c r="A196" s="57" t="s">
        <v>329</v>
      </c>
      <c r="B196" s="58" t="s">
        <v>94</v>
      </c>
      <c r="C196" s="57" t="s">
        <v>90</v>
      </c>
      <c r="D196" s="59">
        <f>D197*D202-D203*D204</f>
        <v>5087.49</v>
      </c>
      <c r="E196" s="59">
        <f>D196</f>
        <v>5087.49</v>
      </c>
      <c r="F196" s="59">
        <f>D196</f>
        <v>5087.49</v>
      </c>
      <c r="G196" s="58" t="s">
        <v>338</v>
      </c>
      <c r="H196" s="56"/>
      <c r="I196" s="56"/>
    </row>
    <row r="197" spans="1:9" ht="72.599999999999994" customHeight="1">
      <c r="A197" s="57" t="s">
        <v>330</v>
      </c>
      <c r="B197" s="58" t="s">
        <v>97</v>
      </c>
      <c r="C197" s="57" t="s">
        <v>90</v>
      </c>
      <c r="D197" s="59">
        <f>ROUND((D198*(D199/100*D200/100*D201/100)),2)</f>
        <v>1695.83</v>
      </c>
      <c r="E197" s="59">
        <f t="shared" ref="E197:F197" si="77">ROUND((E198*(E199/100*E200/100*E201/100)),2)</f>
        <v>1695.83</v>
      </c>
      <c r="F197" s="59">
        <f t="shared" si="77"/>
        <v>1695.83</v>
      </c>
      <c r="G197" s="58" t="s">
        <v>339</v>
      </c>
      <c r="H197" s="56"/>
      <c r="I197" s="56"/>
    </row>
    <row r="198" spans="1:9" s="35" customFormat="1" ht="12.75" customHeight="1">
      <c r="A198" s="57" t="s">
        <v>331</v>
      </c>
      <c r="B198" s="58" t="s">
        <v>100</v>
      </c>
      <c r="C198" s="57" t="s">
        <v>90</v>
      </c>
      <c r="D198" s="59">
        <f>D66</f>
        <v>1604.87</v>
      </c>
      <c r="E198" s="59">
        <f>D198</f>
        <v>1604.87</v>
      </c>
      <c r="F198" s="59">
        <f>D198</f>
        <v>1604.87</v>
      </c>
      <c r="G198" s="58" t="s">
        <v>0</v>
      </c>
      <c r="H198" s="56"/>
      <c r="I198" s="56"/>
    </row>
    <row r="199" spans="1:9" s="35" customFormat="1" ht="12.75" customHeight="1">
      <c r="A199" s="57" t="s">
        <v>332</v>
      </c>
      <c r="B199" s="58" t="s">
        <v>102</v>
      </c>
      <c r="C199" s="57" t="s">
        <v>103</v>
      </c>
      <c r="D199" s="67">
        <v>100</v>
      </c>
      <c r="E199" s="67">
        <f t="shared" ref="E199:E202" si="78">D199</f>
        <v>100</v>
      </c>
      <c r="F199" s="67">
        <f t="shared" ref="F199:F202" si="79">D199</f>
        <v>100</v>
      </c>
      <c r="G199" s="58" t="s">
        <v>0</v>
      </c>
      <c r="H199" s="56"/>
      <c r="I199" s="56"/>
    </row>
    <row r="200" spans="1:9" s="35" customFormat="1" ht="12.75" customHeight="1">
      <c r="A200" s="57" t="s">
        <v>333</v>
      </c>
      <c r="B200" s="58" t="s">
        <v>105</v>
      </c>
      <c r="C200" s="57" t="s">
        <v>103</v>
      </c>
      <c r="D200" s="67">
        <f>D68</f>
        <v>110.4058161271</v>
      </c>
      <c r="E200" s="67">
        <f t="shared" si="78"/>
        <v>110.4058161271</v>
      </c>
      <c r="F200" s="67">
        <f t="shared" si="79"/>
        <v>110.4058161271</v>
      </c>
      <c r="G200" s="58" t="s">
        <v>0</v>
      </c>
      <c r="H200" s="56"/>
      <c r="I200" s="56"/>
    </row>
    <row r="201" spans="1:9" s="35" customFormat="1" ht="12.75" customHeight="1">
      <c r="A201" s="57" t="s">
        <v>334</v>
      </c>
      <c r="B201" s="58" t="s">
        <v>107</v>
      </c>
      <c r="C201" s="57" t="s">
        <v>103</v>
      </c>
      <c r="D201" s="67">
        <f>D69</f>
        <v>95.708498425399995</v>
      </c>
      <c r="E201" s="67">
        <f t="shared" si="78"/>
        <v>95.708498425399995</v>
      </c>
      <c r="F201" s="67">
        <f t="shared" si="79"/>
        <v>95.708498425399995</v>
      </c>
      <c r="G201" s="58" t="s">
        <v>0</v>
      </c>
      <c r="H201" s="56"/>
      <c r="I201" s="56"/>
    </row>
    <row r="202" spans="1:9" ht="28.9" customHeight="1">
      <c r="A202" s="57" t="s">
        <v>335</v>
      </c>
      <c r="B202" s="58" t="s">
        <v>109</v>
      </c>
      <c r="C202" s="57" t="s">
        <v>61</v>
      </c>
      <c r="D202" s="59">
        <f>Part1_1!K25</f>
        <v>3</v>
      </c>
      <c r="E202" s="59">
        <f t="shared" si="78"/>
        <v>3</v>
      </c>
      <c r="F202" s="59">
        <f t="shared" si="79"/>
        <v>3</v>
      </c>
      <c r="G202" s="58" t="s">
        <v>0</v>
      </c>
      <c r="H202" s="56"/>
      <c r="I202" s="56"/>
    </row>
    <row r="203" spans="1:9" ht="28.9" customHeight="1">
      <c r="A203" s="57" t="s">
        <v>336</v>
      </c>
      <c r="B203" s="58" t="s">
        <v>111</v>
      </c>
      <c r="C203" s="57" t="s">
        <v>90</v>
      </c>
      <c r="D203" s="59">
        <v>0</v>
      </c>
      <c r="E203" s="59">
        <f t="shared" ref="E203" si="80">D203</f>
        <v>0</v>
      </c>
      <c r="F203" s="59">
        <f t="shared" ref="F203" si="81">D203</f>
        <v>0</v>
      </c>
      <c r="G203" s="58" t="s">
        <v>0</v>
      </c>
      <c r="H203" s="56"/>
      <c r="I203" s="56"/>
    </row>
    <row r="204" spans="1:9" ht="28.9" customHeight="1">
      <c r="A204" s="57" t="s">
        <v>337</v>
      </c>
      <c r="B204" s="58" t="s">
        <v>113</v>
      </c>
      <c r="C204" s="57" t="s">
        <v>61</v>
      </c>
      <c r="D204" s="59">
        <f>Part1_1!L25</f>
        <v>0</v>
      </c>
      <c r="E204" s="59">
        <f>D204</f>
        <v>0</v>
      </c>
      <c r="F204" s="59">
        <f>D204</f>
        <v>0</v>
      </c>
      <c r="G204" s="58" t="s">
        <v>0</v>
      </c>
      <c r="H204" s="56"/>
      <c r="I204" s="56"/>
    </row>
    <row r="205" spans="1:9" ht="30.95" customHeight="1">
      <c r="A205" s="53" t="s">
        <v>340</v>
      </c>
      <c r="B205" s="60" t="str">
        <f>Part1_1!A26</f>
        <v>280000000120003330522045001101700001001100101</v>
      </c>
      <c r="C205" s="55" t="s">
        <v>0</v>
      </c>
      <c r="D205" s="55" t="s">
        <v>0</v>
      </c>
      <c r="E205" s="55" t="s">
        <v>0</v>
      </c>
      <c r="F205" s="55" t="s">
        <v>0</v>
      </c>
      <c r="G205" s="55" t="s">
        <v>0</v>
      </c>
      <c r="H205" s="56"/>
      <c r="I205" s="56"/>
    </row>
    <row r="206" spans="1:9" ht="14.45" customHeight="1">
      <c r="A206" s="61" t="s">
        <v>341</v>
      </c>
      <c r="B206" s="58" t="s">
        <v>58</v>
      </c>
      <c r="C206" s="58" t="s">
        <v>0</v>
      </c>
      <c r="D206" s="58" t="s">
        <v>0</v>
      </c>
      <c r="E206" s="58" t="s">
        <v>0</v>
      </c>
      <c r="F206" s="58" t="s">
        <v>0</v>
      </c>
      <c r="G206" s="58" t="s">
        <v>0</v>
      </c>
      <c r="H206" s="56"/>
      <c r="I206" s="56"/>
    </row>
    <row r="207" spans="1:9" ht="43.35" customHeight="1">
      <c r="A207" s="57" t="s">
        <v>342</v>
      </c>
      <c r="B207" s="58" t="s">
        <v>94</v>
      </c>
      <c r="C207" s="57" t="s">
        <v>90</v>
      </c>
      <c r="D207" s="59">
        <f>D208*D213-D214*D215</f>
        <v>714643.9</v>
      </c>
      <c r="E207" s="59">
        <f>D207</f>
        <v>714643.9</v>
      </c>
      <c r="F207" s="59">
        <f>D207</f>
        <v>714643.9</v>
      </c>
      <c r="G207" s="58" t="s">
        <v>351</v>
      </c>
      <c r="H207" s="56"/>
      <c r="I207" s="56"/>
    </row>
    <row r="208" spans="1:9" ht="72.599999999999994" customHeight="1">
      <c r="A208" s="57" t="s">
        <v>343</v>
      </c>
      <c r="B208" s="58" t="s">
        <v>97</v>
      </c>
      <c r="C208" s="57" t="s">
        <v>90</v>
      </c>
      <c r="D208" s="59">
        <f>ROUND((D209*(D210/100*D211/100*D212/100)),2)</f>
        <v>71464.39</v>
      </c>
      <c r="E208" s="59">
        <f t="shared" ref="E208:F208" si="82">ROUND((E209*(E210/100*E211/100*E212/100)),2)</f>
        <v>71464.39</v>
      </c>
      <c r="F208" s="59">
        <f t="shared" si="82"/>
        <v>71464.39</v>
      </c>
      <c r="G208" s="58" t="s">
        <v>352</v>
      </c>
      <c r="H208" s="56"/>
      <c r="I208" s="56"/>
    </row>
    <row r="209" spans="1:9" s="30" customFormat="1" ht="12.75" customHeight="1">
      <c r="A209" s="57" t="s">
        <v>344</v>
      </c>
      <c r="B209" s="58" t="s">
        <v>100</v>
      </c>
      <c r="C209" s="57" t="s">
        <v>90</v>
      </c>
      <c r="D209" s="59">
        <f>D11</f>
        <v>92323.62</v>
      </c>
      <c r="E209" s="59">
        <f>D209</f>
        <v>92323.62</v>
      </c>
      <c r="F209" s="59">
        <f>D209</f>
        <v>92323.62</v>
      </c>
      <c r="G209" s="58" t="s">
        <v>0</v>
      </c>
      <c r="H209" s="56"/>
      <c r="I209" s="56"/>
    </row>
    <row r="210" spans="1:9" s="30" customFormat="1" ht="12.75" customHeight="1">
      <c r="A210" s="57" t="s">
        <v>345</v>
      </c>
      <c r="B210" s="58" t="s">
        <v>102</v>
      </c>
      <c r="C210" s="57" t="s">
        <v>103</v>
      </c>
      <c r="D210" s="67">
        <v>100</v>
      </c>
      <c r="E210" s="67">
        <f t="shared" ref="E210:E213" si="83">D210</f>
        <v>100</v>
      </c>
      <c r="F210" s="67">
        <f t="shared" ref="F210:F213" si="84">D210</f>
        <v>100</v>
      </c>
      <c r="G210" s="58" t="s">
        <v>0</v>
      </c>
      <c r="H210" s="56"/>
      <c r="I210" s="56"/>
    </row>
    <row r="211" spans="1:9" s="30" customFormat="1" ht="12.75" customHeight="1">
      <c r="A211" s="57" t="s">
        <v>346</v>
      </c>
      <c r="B211" s="58" t="s">
        <v>105</v>
      </c>
      <c r="C211" s="57" t="s">
        <v>103</v>
      </c>
      <c r="D211" s="67">
        <f>D13</f>
        <v>140.435149166</v>
      </c>
      <c r="E211" s="67">
        <f t="shared" si="83"/>
        <v>140.435149166</v>
      </c>
      <c r="F211" s="67">
        <f t="shared" si="84"/>
        <v>140.435149166</v>
      </c>
      <c r="G211" s="58" t="s">
        <v>0</v>
      </c>
      <c r="H211" s="56"/>
      <c r="I211" s="56"/>
    </row>
    <row r="212" spans="1:9" s="30" customFormat="1" ht="12.75" customHeight="1">
      <c r="A212" s="57" t="s">
        <v>347</v>
      </c>
      <c r="B212" s="58" t="s">
        <v>107</v>
      </c>
      <c r="C212" s="57" t="s">
        <v>103</v>
      </c>
      <c r="D212" s="67">
        <f>D14</f>
        <v>55.118964033399998</v>
      </c>
      <c r="E212" s="67">
        <f t="shared" si="83"/>
        <v>55.118964033399998</v>
      </c>
      <c r="F212" s="67">
        <f t="shared" si="84"/>
        <v>55.118964033399998</v>
      </c>
      <c r="G212" s="58" t="s">
        <v>0</v>
      </c>
      <c r="H212" s="56"/>
      <c r="I212" s="56"/>
    </row>
    <row r="213" spans="1:9" ht="28.9" customHeight="1">
      <c r="A213" s="57" t="s">
        <v>348</v>
      </c>
      <c r="B213" s="58" t="s">
        <v>109</v>
      </c>
      <c r="C213" s="57" t="s">
        <v>61</v>
      </c>
      <c r="D213" s="59">
        <f>Part1_1!K26</f>
        <v>10</v>
      </c>
      <c r="E213" s="59">
        <f t="shared" si="83"/>
        <v>10</v>
      </c>
      <c r="F213" s="59">
        <f t="shared" si="84"/>
        <v>10</v>
      </c>
      <c r="G213" s="58" t="s">
        <v>0</v>
      </c>
      <c r="H213" s="56"/>
      <c r="I213" s="56"/>
    </row>
    <row r="214" spans="1:9" ht="28.9" customHeight="1">
      <c r="A214" s="57" t="s">
        <v>349</v>
      </c>
      <c r="B214" s="58" t="s">
        <v>111</v>
      </c>
      <c r="C214" s="57" t="s">
        <v>90</v>
      </c>
      <c r="D214" s="59">
        <v>0</v>
      </c>
      <c r="E214" s="59">
        <f t="shared" ref="E214" si="85">D214</f>
        <v>0</v>
      </c>
      <c r="F214" s="59">
        <f t="shared" ref="F214" si="86">D214</f>
        <v>0</v>
      </c>
      <c r="G214" s="58" t="s">
        <v>0</v>
      </c>
      <c r="H214" s="56"/>
      <c r="I214" s="56"/>
    </row>
    <row r="215" spans="1:9" ht="28.9" customHeight="1">
      <c r="A215" s="57" t="s">
        <v>350</v>
      </c>
      <c r="B215" s="58" t="s">
        <v>113</v>
      </c>
      <c r="C215" s="57" t="s">
        <v>61</v>
      </c>
      <c r="D215" s="59">
        <f>Part1_1!L26</f>
        <v>0</v>
      </c>
      <c r="E215" s="59">
        <f>D215</f>
        <v>0</v>
      </c>
      <c r="F215" s="59">
        <f>D215</f>
        <v>0</v>
      </c>
      <c r="G215" s="58" t="s">
        <v>0</v>
      </c>
      <c r="H215" s="56"/>
      <c r="I215" s="56"/>
    </row>
    <row r="216" spans="1:9" ht="30.95" customHeight="1">
      <c r="A216" s="53" t="s">
        <v>353</v>
      </c>
      <c r="B216" s="54" t="str">
        <f>Part1_1!A27</f>
        <v>280000000120003330522045001201700001000100101</v>
      </c>
      <c r="C216" s="55" t="s">
        <v>0</v>
      </c>
      <c r="D216" s="55" t="s">
        <v>0</v>
      </c>
      <c r="E216" s="55" t="s">
        <v>0</v>
      </c>
      <c r="F216" s="55" t="s">
        <v>0</v>
      </c>
      <c r="G216" s="55" t="s">
        <v>0</v>
      </c>
      <c r="H216" s="56"/>
      <c r="I216" s="56"/>
    </row>
    <row r="217" spans="1:9" ht="14.45" customHeight="1">
      <c r="A217" s="61" t="s">
        <v>354</v>
      </c>
      <c r="B217" s="58" t="s">
        <v>58</v>
      </c>
      <c r="C217" s="58" t="s">
        <v>0</v>
      </c>
      <c r="D217" s="58" t="s">
        <v>0</v>
      </c>
      <c r="E217" s="58" t="s">
        <v>0</v>
      </c>
      <c r="F217" s="58" t="s">
        <v>0</v>
      </c>
      <c r="G217" s="58" t="s">
        <v>0</v>
      </c>
      <c r="H217" s="56"/>
      <c r="I217" s="56"/>
    </row>
    <row r="218" spans="1:9" ht="43.35" customHeight="1">
      <c r="A218" s="57" t="s">
        <v>355</v>
      </c>
      <c r="B218" s="58" t="s">
        <v>94</v>
      </c>
      <c r="C218" s="57" t="s">
        <v>90</v>
      </c>
      <c r="D218" s="59">
        <f>D219*D224-D225*D226</f>
        <v>201121.19999999998</v>
      </c>
      <c r="E218" s="59">
        <f>D218</f>
        <v>201121.19999999998</v>
      </c>
      <c r="F218" s="59">
        <f>D218</f>
        <v>201121.19999999998</v>
      </c>
      <c r="G218" s="58" t="s">
        <v>364</v>
      </c>
      <c r="H218" s="56"/>
      <c r="I218" s="56"/>
    </row>
    <row r="219" spans="1:9" ht="42.6" customHeight="1">
      <c r="A219" s="57" t="s">
        <v>356</v>
      </c>
      <c r="B219" s="58" t="s">
        <v>97</v>
      </c>
      <c r="C219" s="57" t="s">
        <v>90</v>
      </c>
      <c r="D219" s="59">
        <f>ROUND((D220*(D221/100*D222/100*D223/100)),2)</f>
        <v>20112.12</v>
      </c>
      <c r="E219" s="59">
        <f t="shared" ref="E219:F219" si="87">ROUND((E220*(E221/100*E222/100*E223/100)),2)</f>
        <v>20112.12</v>
      </c>
      <c r="F219" s="59">
        <f t="shared" si="87"/>
        <v>20112.12</v>
      </c>
      <c r="G219" s="58" t="s">
        <v>365</v>
      </c>
      <c r="H219" s="56"/>
      <c r="I219" s="56"/>
    </row>
    <row r="220" spans="1:9" s="31" customFormat="1" ht="12.75" customHeight="1">
      <c r="A220" s="57" t="s">
        <v>357</v>
      </c>
      <c r="B220" s="58" t="s">
        <v>100</v>
      </c>
      <c r="C220" s="57" t="s">
        <v>90</v>
      </c>
      <c r="D220" s="59">
        <f>D22</f>
        <v>60339.25</v>
      </c>
      <c r="E220" s="59">
        <f>D220</f>
        <v>60339.25</v>
      </c>
      <c r="F220" s="59">
        <f>D220</f>
        <v>60339.25</v>
      </c>
      <c r="G220" s="58" t="s">
        <v>0</v>
      </c>
      <c r="H220" s="56"/>
      <c r="I220" s="56"/>
    </row>
    <row r="221" spans="1:9" s="31" customFormat="1" ht="12.75" customHeight="1">
      <c r="A221" s="57" t="s">
        <v>358</v>
      </c>
      <c r="B221" s="58" t="s">
        <v>102</v>
      </c>
      <c r="C221" s="57" t="s">
        <v>103</v>
      </c>
      <c r="D221" s="67">
        <v>100</v>
      </c>
      <c r="E221" s="67">
        <f t="shared" ref="E221:E224" si="88">D221</f>
        <v>100</v>
      </c>
      <c r="F221" s="67">
        <f t="shared" ref="F221:F224" si="89">D221</f>
        <v>100</v>
      </c>
      <c r="G221" s="58" t="s">
        <v>0</v>
      </c>
      <c r="H221" s="56"/>
      <c r="I221" s="56"/>
    </row>
    <row r="222" spans="1:9" s="31" customFormat="1" ht="12.75" customHeight="1">
      <c r="A222" s="57" t="s">
        <v>359</v>
      </c>
      <c r="B222" s="58" t="s">
        <v>105</v>
      </c>
      <c r="C222" s="57" t="s">
        <v>103</v>
      </c>
      <c r="D222" s="67">
        <f>D24</f>
        <v>36.344819305199998</v>
      </c>
      <c r="E222" s="67">
        <f t="shared" si="88"/>
        <v>36.344819305199998</v>
      </c>
      <c r="F222" s="67">
        <f t="shared" si="89"/>
        <v>36.344819305199998</v>
      </c>
      <c r="G222" s="58" t="s">
        <v>0</v>
      </c>
      <c r="H222" s="56"/>
      <c r="I222" s="56"/>
    </row>
    <row r="223" spans="1:9" s="31" customFormat="1" ht="12.75" customHeight="1">
      <c r="A223" s="57" t="s">
        <v>360</v>
      </c>
      <c r="B223" s="58" t="s">
        <v>107</v>
      </c>
      <c r="C223" s="57" t="s">
        <v>103</v>
      </c>
      <c r="D223" s="67">
        <f>D25</f>
        <v>91.709733166899994</v>
      </c>
      <c r="E223" s="67">
        <f t="shared" si="88"/>
        <v>91.709733166899994</v>
      </c>
      <c r="F223" s="67">
        <f t="shared" si="89"/>
        <v>91.709733166899994</v>
      </c>
      <c r="G223" s="58" t="s">
        <v>0</v>
      </c>
      <c r="H223" s="56"/>
      <c r="I223" s="56"/>
    </row>
    <row r="224" spans="1:9" ht="28.9" customHeight="1">
      <c r="A224" s="57" t="s">
        <v>361</v>
      </c>
      <c r="B224" s="58" t="s">
        <v>109</v>
      </c>
      <c r="C224" s="57" t="s">
        <v>61</v>
      </c>
      <c r="D224" s="59">
        <f>Part1_1!K27</f>
        <v>10</v>
      </c>
      <c r="E224" s="59">
        <f t="shared" si="88"/>
        <v>10</v>
      </c>
      <c r="F224" s="59">
        <f t="shared" si="89"/>
        <v>10</v>
      </c>
      <c r="G224" s="58" t="s">
        <v>0</v>
      </c>
      <c r="H224" s="56"/>
      <c r="I224" s="56"/>
    </row>
    <row r="225" spans="1:9" ht="28.9" customHeight="1">
      <c r="A225" s="57" t="s">
        <v>362</v>
      </c>
      <c r="B225" s="58" t="s">
        <v>111</v>
      </c>
      <c r="C225" s="57" t="s">
        <v>90</v>
      </c>
      <c r="D225" s="59">
        <v>0</v>
      </c>
      <c r="E225" s="59">
        <f t="shared" ref="E225" si="90">D225</f>
        <v>0</v>
      </c>
      <c r="F225" s="59">
        <f t="shared" ref="F225" si="91">D225</f>
        <v>0</v>
      </c>
      <c r="G225" s="58" t="s">
        <v>0</v>
      </c>
      <c r="H225" s="56"/>
      <c r="I225" s="56"/>
    </row>
    <row r="226" spans="1:9" ht="28.9" customHeight="1">
      <c r="A226" s="57" t="s">
        <v>363</v>
      </c>
      <c r="B226" s="58" t="s">
        <v>113</v>
      </c>
      <c r="C226" s="57" t="s">
        <v>61</v>
      </c>
      <c r="D226" s="59">
        <f>Part1_1!L27</f>
        <v>0</v>
      </c>
      <c r="E226" s="59">
        <f>D226</f>
        <v>0</v>
      </c>
      <c r="F226" s="59">
        <f>D226</f>
        <v>0</v>
      </c>
      <c r="G226" s="58" t="s">
        <v>0</v>
      </c>
      <c r="H226" s="56"/>
      <c r="I226" s="56"/>
    </row>
    <row r="227" spans="1:9" ht="30.95" customHeight="1">
      <c r="A227" s="53" t="s">
        <v>366</v>
      </c>
      <c r="B227" s="54" t="str">
        <f>Part1_1!A28</f>
        <v>280000000120003330522045001301700001009100101</v>
      </c>
      <c r="C227" s="55" t="s">
        <v>0</v>
      </c>
      <c r="D227" s="55" t="s">
        <v>0</v>
      </c>
      <c r="E227" s="55" t="s">
        <v>0</v>
      </c>
      <c r="F227" s="55" t="s">
        <v>0</v>
      </c>
      <c r="G227" s="55" t="s">
        <v>0</v>
      </c>
      <c r="H227" s="56"/>
      <c r="I227" s="56"/>
    </row>
    <row r="228" spans="1:9" ht="14.45" customHeight="1">
      <c r="A228" s="61" t="s">
        <v>367</v>
      </c>
      <c r="B228" s="58" t="s">
        <v>58</v>
      </c>
      <c r="C228" s="58" t="s">
        <v>0</v>
      </c>
      <c r="D228" s="58" t="s">
        <v>0</v>
      </c>
      <c r="E228" s="58" t="s">
        <v>0</v>
      </c>
      <c r="F228" s="58" t="s">
        <v>0</v>
      </c>
      <c r="G228" s="58" t="s">
        <v>0</v>
      </c>
      <c r="H228" s="56"/>
      <c r="I228" s="56"/>
    </row>
    <row r="229" spans="1:9" ht="43.35" customHeight="1">
      <c r="A229" s="57" t="s">
        <v>368</v>
      </c>
      <c r="B229" s="58" t="s">
        <v>94</v>
      </c>
      <c r="C229" s="57" t="s">
        <v>90</v>
      </c>
      <c r="D229" s="59">
        <f>D230*D235-D236*D237</f>
        <v>109503.79999999999</v>
      </c>
      <c r="E229" s="59">
        <f>D229</f>
        <v>109503.79999999999</v>
      </c>
      <c r="F229" s="59">
        <f>D229</f>
        <v>109503.79999999999</v>
      </c>
      <c r="G229" s="58" t="s">
        <v>377</v>
      </c>
      <c r="H229" s="56"/>
      <c r="I229" s="56"/>
    </row>
    <row r="230" spans="1:9" ht="72.599999999999994" customHeight="1">
      <c r="A230" s="57" t="s">
        <v>369</v>
      </c>
      <c r="B230" s="58" t="s">
        <v>97</v>
      </c>
      <c r="C230" s="57" t="s">
        <v>90</v>
      </c>
      <c r="D230" s="59">
        <f>ROUND((D231*(D232/100*D233/100*D234/100)),2)</f>
        <v>10950.38</v>
      </c>
      <c r="E230" s="59">
        <f t="shared" ref="E230:F230" si="92">ROUND((E231*(E232/100*E233/100*E234/100)),2)</f>
        <v>10950.38</v>
      </c>
      <c r="F230" s="59">
        <f t="shared" si="92"/>
        <v>10950.38</v>
      </c>
      <c r="G230" s="58" t="s">
        <v>378</v>
      </c>
      <c r="H230" s="56"/>
      <c r="I230" s="56"/>
    </row>
    <row r="231" spans="1:9" s="33" customFormat="1" ht="12.75" customHeight="1">
      <c r="A231" s="57" t="s">
        <v>370</v>
      </c>
      <c r="B231" s="58" t="s">
        <v>100</v>
      </c>
      <c r="C231" s="57" t="s">
        <v>90</v>
      </c>
      <c r="D231" s="59">
        <f>D33</f>
        <v>4321.67</v>
      </c>
      <c r="E231" s="59">
        <f>D231</f>
        <v>4321.67</v>
      </c>
      <c r="F231" s="59">
        <f>D231</f>
        <v>4321.67</v>
      </c>
      <c r="G231" s="58" t="s">
        <v>0</v>
      </c>
      <c r="H231" s="56"/>
      <c r="I231" s="56"/>
    </row>
    <row r="232" spans="1:9" s="33" customFormat="1" ht="12.75" customHeight="1">
      <c r="A232" s="57" t="s">
        <v>371</v>
      </c>
      <c r="B232" s="58" t="s">
        <v>102</v>
      </c>
      <c r="C232" s="57" t="s">
        <v>103</v>
      </c>
      <c r="D232" s="67">
        <v>100</v>
      </c>
      <c r="E232" s="67">
        <f t="shared" ref="E232:E235" si="93">D232</f>
        <v>100</v>
      </c>
      <c r="F232" s="67">
        <f t="shared" ref="F232:F235" si="94">D232</f>
        <v>100</v>
      </c>
      <c r="G232" s="58" t="s">
        <v>0</v>
      </c>
      <c r="H232" s="56"/>
      <c r="I232" s="56"/>
    </row>
    <row r="233" spans="1:9" s="33" customFormat="1" ht="12.75" customHeight="1">
      <c r="A233" s="57" t="s">
        <v>372</v>
      </c>
      <c r="B233" s="58" t="s">
        <v>105</v>
      </c>
      <c r="C233" s="57" t="s">
        <v>103</v>
      </c>
      <c r="D233" s="67">
        <f>D35</f>
        <v>259.86918585749999</v>
      </c>
      <c r="E233" s="67">
        <f t="shared" si="93"/>
        <v>259.86918585749999</v>
      </c>
      <c r="F233" s="67">
        <f t="shared" si="94"/>
        <v>259.86918585749999</v>
      </c>
      <c r="G233" s="58" t="s">
        <v>0</v>
      </c>
      <c r="H233" s="56"/>
      <c r="I233" s="56"/>
    </row>
    <row r="234" spans="1:9" s="33" customFormat="1" ht="12.75" customHeight="1">
      <c r="A234" s="57" t="s">
        <v>373</v>
      </c>
      <c r="B234" s="58" t="s">
        <v>107</v>
      </c>
      <c r="C234" s="57" t="s">
        <v>103</v>
      </c>
      <c r="D234" s="67">
        <f>D36</f>
        <v>97.504083201599997</v>
      </c>
      <c r="E234" s="67">
        <f t="shared" si="93"/>
        <v>97.504083201599997</v>
      </c>
      <c r="F234" s="67">
        <f t="shared" si="94"/>
        <v>97.504083201599997</v>
      </c>
      <c r="G234" s="58" t="s">
        <v>0</v>
      </c>
      <c r="H234" s="56"/>
      <c r="I234" s="56"/>
    </row>
    <row r="235" spans="1:9" ht="28.9" customHeight="1">
      <c r="A235" s="57" t="s">
        <v>374</v>
      </c>
      <c r="B235" s="58" t="s">
        <v>109</v>
      </c>
      <c r="C235" s="57" t="s">
        <v>61</v>
      </c>
      <c r="D235" s="59">
        <f>Part1_1!K28</f>
        <v>10</v>
      </c>
      <c r="E235" s="59">
        <f t="shared" si="93"/>
        <v>10</v>
      </c>
      <c r="F235" s="59">
        <f t="shared" si="94"/>
        <v>10</v>
      </c>
      <c r="G235" s="58" t="s">
        <v>0</v>
      </c>
      <c r="H235" s="56"/>
      <c r="I235" s="56"/>
    </row>
    <row r="236" spans="1:9" ht="28.9" customHeight="1">
      <c r="A236" s="57" t="s">
        <v>375</v>
      </c>
      <c r="B236" s="58" t="s">
        <v>111</v>
      </c>
      <c r="C236" s="57" t="s">
        <v>90</v>
      </c>
      <c r="D236" s="59">
        <v>0</v>
      </c>
      <c r="E236" s="59">
        <f t="shared" ref="E236" si="95">D236</f>
        <v>0</v>
      </c>
      <c r="F236" s="59">
        <f t="shared" ref="F236" si="96">D236</f>
        <v>0</v>
      </c>
      <c r="G236" s="58" t="s">
        <v>0</v>
      </c>
      <c r="H236" s="56"/>
      <c r="I236" s="56"/>
    </row>
    <row r="237" spans="1:9" ht="28.9" customHeight="1">
      <c r="A237" s="57" t="s">
        <v>376</v>
      </c>
      <c r="B237" s="58" t="s">
        <v>113</v>
      </c>
      <c r="C237" s="57" t="s">
        <v>61</v>
      </c>
      <c r="D237" s="59">
        <f>Part1_1!L28</f>
        <v>0</v>
      </c>
      <c r="E237" s="59">
        <f>D237</f>
        <v>0</v>
      </c>
      <c r="F237" s="59">
        <f>D237</f>
        <v>0</v>
      </c>
      <c r="G237" s="58" t="s">
        <v>0</v>
      </c>
      <c r="H237" s="56"/>
      <c r="I237" s="56"/>
    </row>
    <row r="238" spans="1:9" ht="30.95" customHeight="1">
      <c r="A238" s="53" t="s">
        <v>379</v>
      </c>
      <c r="B238" s="60" t="str">
        <f>Part1_1!A29</f>
        <v>280000000120003330522045001401700001008100101</v>
      </c>
      <c r="C238" s="55" t="s">
        <v>0</v>
      </c>
      <c r="D238" s="55" t="s">
        <v>0</v>
      </c>
      <c r="E238" s="55" t="s">
        <v>0</v>
      </c>
      <c r="F238" s="55" t="s">
        <v>0</v>
      </c>
      <c r="G238" s="55" t="s">
        <v>0</v>
      </c>
      <c r="H238" s="56"/>
      <c r="I238" s="56"/>
    </row>
    <row r="239" spans="1:9" ht="14.45" customHeight="1">
      <c r="A239" s="61" t="s">
        <v>380</v>
      </c>
      <c r="B239" s="58" t="s">
        <v>58</v>
      </c>
      <c r="C239" s="58" t="s">
        <v>0</v>
      </c>
      <c r="D239" s="58" t="s">
        <v>0</v>
      </c>
      <c r="E239" s="58" t="s">
        <v>0</v>
      </c>
      <c r="F239" s="58" t="s">
        <v>0</v>
      </c>
      <c r="G239" s="58" t="s">
        <v>0</v>
      </c>
      <c r="H239" s="56"/>
      <c r="I239" s="56"/>
    </row>
    <row r="240" spans="1:9" ht="43.35" customHeight="1">
      <c r="A240" s="57" t="s">
        <v>381</v>
      </c>
      <c r="B240" s="58" t="s">
        <v>94</v>
      </c>
      <c r="C240" s="57" t="s">
        <v>90</v>
      </c>
      <c r="D240" s="59">
        <f>D241*D246-D247*D248</f>
        <v>449374.6</v>
      </c>
      <c r="E240" s="59">
        <f>D240</f>
        <v>449374.6</v>
      </c>
      <c r="F240" s="59">
        <f>D240</f>
        <v>449374.6</v>
      </c>
      <c r="G240" s="58" t="s">
        <v>390</v>
      </c>
      <c r="H240" s="56"/>
      <c r="I240" s="56"/>
    </row>
    <row r="241" spans="1:9" ht="72.599999999999994" customHeight="1">
      <c r="A241" s="57" t="s">
        <v>382</v>
      </c>
      <c r="B241" s="58" t="s">
        <v>97</v>
      </c>
      <c r="C241" s="57" t="s">
        <v>90</v>
      </c>
      <c r="D241" s="59">
        <f>ROUND((D242*(D243/100*D244/100*D245/100)),2)</f>
        <v>44937.46</v>
      </c>
      <c r="E241" s="59">
        <f t="shared" ref="E241:F241" si="97">ROUND((E242*(E243/100*E244/100*E245/100)),2)</f>
        <v>44937.46</v>
      </c>
      <c r="F241" s="59">
        <f t="shared" si="97"/>
        <v>44937.46</v>
      </c>
      <c r="G241" s="58" t="s">
        <v>391</v>
      </c>
      <c r="H241" s="56"/>
      <c r="I241" s="56"/>
    </row>
    <row r="242" spans="1:9" s="32" customFormat="1" ht="12.75" customHeight="1">
      <c r="A242" s="57" t="s">
        <v>383</v>
      </c>
      <c r="B242" s="58" t="s">
        <v>100</v>
      </c>
      <c r="C242" s="57" t="s">
        <v>90</v>
      </c>
      <c r="D242" s="59">
        <f>D44</f>
        <v>9182.9599999999991</v>
      </c>
      <c r="E242" s="59">
        <f>D242</f>
        <v>9182.9599999999991</v>
      </c>
      <c r="F242" s="59">
        <f>D242</f>
        <v>9182.9599999999991</v>
      </c>
      <c r="G242" s="58" t="s">
        <v>0</v>
      </c>
      <c r="H242" s="56"/>
      <c r="I242" s="56"/>
    </row>
    <row r="243" spans="1:9" s="32" customFormat="1" ht="12.75" customHeight="1">
      <c r="A243" s="57" t="s">
        <v>384</v>
      </c>
      <c r="B243" s="58" t="s">
        <v>102</v>
      </c>
      <c r="C243" s="57" t="s">
        <v>103</v>
      </c>
      <c r="D243" s="67">
        <v>100</v>
      </c>
      <c r="E243" s="67">
        <f t="shared" ref="E243:E246" si="98">D243</f>
        <v>100</v>
      </c>
      <c r="F243" s="67">
        <f t="shared" ref="F243:F246" si="99">D243</f>
        <v>100</v>
      </c>
      <c r="G243" s="58" t="s">
        <v>0</v>
      </c>
      <c r="H243" s="56"/>
      <c r="I243" s="56"/>
    </row>
    <row r="244" spans="1:9" s="32" customFormat="1" ht="12.75" customHeight="1">
      <c r="A244" s="57" t="s">
        <v>385</v>
      </c>
      <c r="B244" s="58" t="s">
        <v>105</v>
      </c>
      <c r="C244" s="57" t="s">
        <v>103</v>
      </c>
      <c r="D244" s="67">
        <f>D46</f>
        <v>495.25542376179999</v>
      </c>
      <c r="E244" s="67">
        <f t="shared" si="98"/>
        <v>495.25542376179999</v>
      </c>
      <c r="F244" s="67">
        <f t="shared" si="99"/>
        <v>495.25542376179999</v>
      </c>
      <c r="G244" s="58" t="s">
        <v>0</v>
      </c>
      <c r="H244" s="56"/>
      <c r="I244" s="56"/>
    </row>
    <row r="245" spans="1:9" s="32" customFormat="1" ht="12.75" customHeight="1">
      <c r="A245" s="57" t="s">
        <v>386</v>
      </c>
      <c r="B245" s="58" t="s">
        <v>107</v>
      </c>
      <c r="C245" s="57" t="s">
        <v>103</v>
      </c>
      <c r="D245" s="67">
        <f>D47</f>
        <v>98.809019147200004</v>
      </c>
      <c r="E245" s="67">
        <f t="shared" si="98"/>
        <v>98.809019147200004</v>
      </c>
      <c r="F245" s="67">
        <f t="shared" si="99"/>
        <v>98.809019147200004</v>
      </c>
      <c r="G245" s="58" t="s">
        <v>0</v>
      </c>
      <c r="H245" s="56"/>
      <c r="I245" s="56"/>
    </row>
    <row r="246" spans="1:9" ht="28.9" customHeight="1">
      <c r="A246" s="57" t="s">
        <v>387</v>
      </c>
      <c r="B246" s="58" t="s">
        <v>109</v>
      </c>
      <c r="C246" s="57" t="s">
        <v>61</v>
      </c>
      <c r="D246" s="59">
        <f>Part1_1!K29</f>
        <v>10</v>
      </c>
      <c r="E246" s="59">
        <f t="shared" si="98"/>
        <v>10</v>
      </c>
      <c r="F246" s="59">
        <f t="shared" si="99"/>
        <v>10</v>
      </c>
      <c r="G246" s="58" t="s">
        <v>0</v>
      </c>
      <c r="H246" s="56"/>
      <c r="I246" s="56"/>
    </row>
    <row r="247" spans="1:9" ht="28.9" customHeight="1">
      <c r="A247" s="57" t="s">
        <v>388</v>
      </c>
      <c r="B247" s="58" t="s">
        <v>111</v>
      </c>
      <c r="C247" s="57" t="s">
        <v>90</v>
      </c>
      <c r="D247" s="59">
        <v>0</v>
      </c>
      <c r="E247" s="59">
        <f t="shared" ref="E247" si="100">D247</f>
        <v>0</v>
      </c>
      <c r="F247" s="59">
        <f t="shared" ref="F247" si="101">D247</f>
        <v>0</v>
      </c>
      <c r="G247" s="58" t="s">
        <v>0</v>
      </c>
      <c r="H247" s="56"/>
      <c r="I247" s="56"/>
    </row>
    <row r="248" spans="1:9" ht="28.9" customHeight="1">
      <c r="A248" s="57" t="s">
        <v>389</v>
      </c>
      <c r="B248" s="58" t="s">
        <v>113</v>
      </c>
      <c r="C248" s="57" t="s">
        <v>61</v>
      </c>
      <c r="D248" s="59">
        <f>Part1_1!L29</f>
        <v>0</v>
      </c>
      <c r="E248" s="59">
        <f>D248</f>
        <v>0</v>
      </c>
      <c r="F248" s="59">
        <f>D248</f>
        <v>0</v>
      </c>
      <c r="G248" s="58" t="s">
        <v>0</v>
      </c>
      <c r="H248" s="56"/>
      <c r="I248" s="56"/>
    </row>
    <row r="249" spans="1:9" ht="30.95" customHeight="1">
      <c r="A249" s="53" t="s">
        <v>392</v>
      </c>
      <c r="B249" s="60" t="str">
        <f>Part1_1!A30</f>
        <v>280000000120003330522045001501700001007100101</v>
      </c>
      <c r="C249" s="55" t="s">
        <v>0</v>
      </c>
      <c r="D249" s="55" t="s">
        <v>0</v>
      </c>
      <c r="E249" s="55" t="s">
        <v>0</v>
      </c>
      <c r="F249" s="55" t="s">
        <v>0</v>
      </c>
      <c r="G249" s="55" t="s">
        <v>0</v>
      </c>
      <c r="H249" s="56"/>
      <c r="I249" s="56"/>
    </row>
    <row r="250" spans="1:9" ht="14.45" customHeight="1">
      <c r="A250" s="61" t="s">
        <v>393</v>
      </c>
      <c r="B250" s="58" t="s">
        <v>58</v>
      </c>
      <c r="C250" s="58" t="s">
        <v>0</v>
      </c>
      <c r="D250" s="58" t="s">
        <v>0</v>
      </c>
      <c r="E250" s="58" t="s">
        <v>0</v>
      </c>
      <c r="F250" s="58" t="s">
        <v>0</v>
      </c>
      <c r="G250" s="58" t="s">
        <v>0</v>
      </c>
      <c r="H250" s="56"/>
      <c r="I250" s="56"/>
    </row>
    <row r="251" spans="1:9" ht="43.35" customHeight="1">
      <c r="A251" s="57" t="s">
        <v>394</v>
      </c>
      <c r="B251" s="58" t="s">
        <v>94</v>
      </c>
      <c r="C251" s="57" t="s">
        <v>90</v>
      </c>
      <c r="D251" s="59">
        <f>D252*D257-D258*D259</f>
        <v>504296.60000000003</v>
      </c>
      <c r="E251" s="59">
        <f>D251</f>
        <v>504296.60000000003</v>
      </c>
      <c r="F251" s="59">
        <f>D251</f>
        <v>504296.60000000003</v>
      </c>
      <c r="G251" s="58" t="s">
        <v>403</v>
      </c>
      <c r="H251" s="56"/>
      <c r="I251" s="56"/>
    </row>
    <row r="252" spans="1:9" ht="72.599999999999994" customHeight="1">
      <c r="A252" s="57" t="s">
        <v>395</v>
      </c>
      <c r="B252" s="58" t="s">
        <v>97</v>
      </c>
      <c r="C252" s="57" t="s">
        <v>90</v>
      </c>
      <c r="D252" s="59">
        <f>ROUND((D253*(D254/100*D255/100*D256/100)),2)</f>
        <v>50429.66</v>
      </c>
      <c r="E252" s="59">
        <f t="shared" ref="E252:F252" si="102">ROUND((E253*(E254/100*E255/100*E256/100)),2)</f>
        <v>50429.66</v>
      </c>
      <c r="F252" s="59">
        <f t="shared" si="102"/>
        <v>50429.66</v>
      </c>
      <c r="G252" s="58" t="s">
        <v>404</v>
      </c>
      <c r="H252" s="56"/>
      <c r="I252" s="56"/>
    </row>
    <row r="253" spans="1:9" s="34" customFormat="1" ht="12.75" customHeight="1">
      <c r="A253" s="57" t="s">
        <v>396</v>
      </c>
      <c r="B253" s="58" t="s">
        <v>100</v>
      </c>
      <c r="C253" s="57" t="s">
        <v>90</v>
      </c>
      <c r="D253" s="59">
        <f>D55</f>
        <v>10616.26</v>
      </c>
      <c r="E253" s="59">
        <f>D253</f>
        <v>10616.26</v>
      </c>
      <c r="F253" s="59">
        <f>D253</f>
        <v>10616.26</v>
      </c>
      <c r="G253" s="58" t="s">
        <v>0</v>
      </c>
      <c r="H253" s="56"/>
      <c r="I253" s="56"/>
    </row>
    <row r="254" spans="1:9" s="34" customFormat="1" ht="12.75" customHeight="1">
      <c r="A254" s="57" t="s">
        <v>397</v>
      </c>
      <c r="B254" s="58" t="s">
        <v>102</v>
      </c>
      <c r="C254" s="57" t="s">
        <v>103</v>
      </c>
      <c r="D254" s="67">
        <v>100</v>
      </c>
      <c r="E254" s="67">
        <f t="shared" ref="E254:E257" si="103">D254</f>
        <v>100</v>
      </c>
      <c r="F254" s="67">
        <f t="shared" ref="F254:F257" si="104">D254</f>
        <v>100</v>
      </c>
      <c r="G254" s="58" t="s">
        <v>0</v>
      </c>
      <c r="H254" s="56"/>
      <c r="I254" s="56"/>
    </row>
    <row r="255" spans="1:9" s="34" customFormat="1" ht="12.75" customHeight="1">
      <c r="A255" s="57" t="s">
        <v>398</v>
      </c>
      <c r="B255" s="58" t="s">
        <v>105</v>
      </c>
      <c r="C255" s="57" t="s">
        <v>103</v>
      </c>
      <c r="D255" s="67">
        <f>D57</f>
        <v>477.48854728169999</v>
      </c>
      <c r="E255" s="67">
        <f t="shared" si="103"/>
        <v>477.48854728169999</v>
      </c>
      <c r="F255" s="67">
        <f t="shared" si="104"/>
        <v>477.48854728169999</v>
      </c>
      <c r="G255" s="58" t="s">
        <v>0</v>
      </c>
      <c r="H255" s="56"/>
      <c r="I255" s="56"/>
    </row>
    <row r="256" spans="1:9" s="34" customFormat="1" ht="12.75" customHeight="1">
      <c r="A256" s="57" t="s">
        <v>399</v>
      </c>
      <c r="B256" s="58" t="s">
        <v>107</v>
      </c>
      <c r="C256" s="57" t="s">
        <v>103</v>
      </c>
      <c r="D256" s="67">
        <f>D58</f>
        <v>99.483609611899993</v>
      </c>
      <c r="E256" s="67">
        <f t="shared" si="103"/>
        <v>99.483609611899993</v>
      </c>
      <c r="F256" s="67">
        <f t="shared" si="104"/>
        <v>99.483609611899993</v>
      </c>
      <c r="G256" s="58" t="s">
        <v>0</v>
      </c>
      <c r="H256" s="56"/>
      <c r="I256" s="56"/>
    </row>
    <row r="257" spans="1:9" ht="28.9" customHeight="1">
      <c r="A257" s="57" t="s">
        <v>400</v>
      </c>
      <c r="B257" s="58" t="s">
        <v>109</v>
      </c>
      <c r="C257" s="57" t="s">
        <v>61</v>
      </c>
      <c r="D257" s="59">
        <f>Part1_1!K30</f>
        <v>10</v>
      </c>
      <c r="E257" s="59">
        <f t="shared" si="103"/>
        <v>10</v>
      </c>
      <c r="F257" s="59">
        <f t="shared" si="104"/>
        <v>10</v>
      </c>
      <c r="G257" s="58" t="s">
        <v>0</v>
      </c>
      <c r="H257" s="56"/>
      <c r="I257" s="56"/>
    </row>
    <row r="258" spans="1:9" ht="28.9" customHeight="1">
      <c r="A258" s="57" t="s">
        <v>401</v>
      </c>
      <c r="B258" s="58" t="s">
        <v>111</v>
      </c>
      <c r="C258" s="57" t="s">
        <v>90</v>
      </c>
      <c r="D258" s="59">
        <v>0</v>
      </c>
      <c r="E258" s="59">
        <f t="shared" ref="E258" si="105">D258</f>
        <v>0</v>
      </c>
      <c r="F258" s="59">
        <f t="shared" ref="F258" si="106">D258</f>
        <v>0</v>
      </c>
      <c r="G258" s="58" t="s">
        <v>0</v>
      </c>
      <c r="H258" s="56"/>
      <c r="I258" s="56"/>
    </row>
    <row r="259" spans="1:9" ht="28.9" customHeight="1">
      <c r="A259" s="57" t="s">
        <v>402</v>
      </c>
      <c r="B259" s="58" t="s">
        <v>113</v>
      </c>
      <c r="C259" s="57" t="s">
        <v>61</v>
      </c>
      <c r="D259" s="59">
        <f>Part1_1!L30</f>
        <v>0</v>
      </c>
      <c r="E259" s="59">
        <f>D259</f>
        <v>0</v>
      </c>
      <c r="F259" s="59">
        <f>D259</f>
        <v>0</v>
      </c>
      <c r="G259" s="58" t="s">
        <v>0</v>
      </c>
      <c r="H259" s="56"/>
      <c r="I259" s="56"/>
    </row>
    <row r="260" spans="1:9" ht="30.95" customHeight="1">
      <c r="A260" s="53" t="s">
        <v>437</v>
      </c>
      <c r="B260" s="60" t="str">
        <f>Part1_1!A31</f>
        <v>280000000120003330522045001601700001006100101</v>
      </c>
      <c r="C260" s="55" t="s">
        <v>0</v>
      </c>
      <c r="D260" s="55" t="s">
        <v>0</v>
      </c>
      <c r="E260" s="55" t="s">
        <v>0</v>
      </c>
      <c r="F260" s="55" t="s">
        <v>0</v>
      </c>
      <c r="G260" s="55" t="s">
        <v>0</v>
      </c>
      <c r="H260" s="56"/>
      <c r="I260" s="56"/>
    </row>
    <row r="261" spans="1:9" ht="14.45" customHeight="1">
      <c r="A261" s="61" t="s">
        <v>438</v>
      </c>
      <c r="B261" s="58" t="s">
        <v>58</v>
      </c>
      <c r="C261" s="58" t="s">
        <v>0</v>
      </c>
      <c r="D261" s="58" t="s">
        <v>0</v>
      </c>
      <c r="E261" s="58" t="s">
        <v>0</v>
      </c>
      <c r="F261" s="58" t="s">
        <v>0</v>
      </c>
      <c r="G261" s="58" t="s">
        <v>0</v>
      </c>
      <c r="H261" s="56"/>
      <c r="I261" s="56"/>
    </row>
    <row r="262" spans="1:9" ht="43.35" customHeight="1">
      <c r="A262" s="57" t="s">
        <v>439</v>
      </c>
      <c r="B262" s="58" t="s">
        <v>94</v>
      </c>
      <c r="C262" s="57" t="s">
        <v>90</v>
      </c>
      <c r="D262" s="59">
        <f>D263*D268-D269*D270</f>
        <v>16958.3</v>
      </c>
      <c r="E262" s="59">
        <f>D262</f>
        <v>16958.3</v>
      </c>
      <c r="F262" s="59">
        <f>D262</f>
        <v>16958.3</v>
      </c>
      <c r="G262" s="58" t="s">
        <v>448</v>
      </c>
      <c r="H262" s="56"/>
      <c r="I262" s="56"/>
    </row>
    <row r="263" spans="1:9" ht="45.6" customHeight="1">
      <c r="A263" s="57" t="s">
        <v>440</v>
      </c>
      <c r="B263" s="58" t="s">
        <v>97</v>
      </c>
      <c r="C263" s="57" t="s">
        <v>90</v>
      </c>
      <c r="D263" s="59">
        <f>ROUND((D264*(D265/100*D266/100*D267/100)),2)</f>
        <v>1695.83</v>
      </c>
      <c r="E263" s="59">
        <f t="shared" ref="E263:F263" si="107">ROUND((E264*(E265/100*E266/100*E267/100)),2)</f>
        <v>1695.83</v>
      </c>
      <c r="F263" s="59">
        <f t="shared" si="107"/>
        <v>1695.83</v>
      </c>
      <c r="G263" s="58" t="s">
        <v>449</v>
      </c>
      <c r="H263" s="56"/>
      <c r="I263" s="56"/>
    </row>
    <row r="264" spans="1:9" s="35" customFormat="1" ht="12.75" customHeight="1">
      <c r="A264" s="57" t="s">
        <v>441</v>
      </c>
      <c r="B264" s="58" t="s">
        <v>100</v>
      </c>
      <c r="C264" s="57" t="s">
        <v>90</v>
      </c>
      <c r="D264" s="59">
        <f>D66</f>
        <v>1604.87</v>
      </c>
      <c r="E264" s="59">
        <f>D264</f>
        <v>1604.87</v>
      </c>
      <c r="F264" s="59">
        <f>D264</f>
        <v>1604.87</v>
      </c>
      <c r="G264" s="58" t="s">
        <v>0</v>
      </c>
      <c r="H264" s="56"/>
      <c r="I264" s="56"/>
    </row>
    <row r="265" spans="1:9" s="35" customFormat="1" ht="12.75" customHeight="1">
      <c r="A265" s="57" t="s">
        <v>442</v>
      </c>
      <c r="B265" s="58" t="s">
        <v>102</v>
      </c>
      <c r="C265" s="57" t="s">
        <v>103</v>
      </c>
      <c r="D265" s="67">
        <v>100</v>
      </c>
      <c r="E265" s="67">
        <f t="shared" ref="E265:E268" si="108">D265</f>
        <v>100</v>
      </c>
      <c r="F265" s="67">
        <f t="shared" ref="F265:F268" si="109">D265</f>
        <v>100</v>
      </c>
      <c r="G265" s="67" t="s">
        <v>0</v>
      </c>
      <c r="H265" s="56"/>
      <c r="I265" s="56"/>
    </row>
    <row r="266" spans="1:9" s="35" customFormat="1" ht="12.75" customHeight="1">
      <c r="A266" s="57" t="s">
        <v>443</v>
      </c>
      <c r="B266" s="58" t="s">
        <v>105</v>
      </c>
      <c r="C266" s="57" t="s">
        <v>103</v>
      </c>
      <c r="D266" s="67">
        <f>D68</f>
        <v>110.4058161271</v>
      </c>
      <c r="E266" s="67">
        <f t="shared" si="108"/>
        <v>110.4058161271</v>
      </c>
      <c r="F266" s="67">
        <f t="shared" si="109"/>
        <v>110.4058161271</v>
      </c>
      <c r="G266" s="58" t="s">
        <v>0</v>
      </c>
      <c r="H266" s="56"/>
      <c r="I266" s="56"/>
    </row>
    <row r="267" spans="1:9" s="35" customFormat="1" ht="12.75" customHeight="1">
      <c r="A267" s="57" t="s">
        <v>444</v>
      </c>
      <c r="B267" s="58" t="s">
        <v>107</v>
      </c>
      <c r="C267" s="57" t="s">
        <v>103</v>
      </c>
      <c r="D267" s="67">
        <f>D69</f>
        <v>95.708498425399995</v>
      </c>
      <c r="E267" s="67">
        <f t="shared" si="108"/>
        <v>95.708498425399995</v>
      </c>
      <c r="F267" s="67">
        <f t="shared" si="109"/>
        <v>95.708498425399995</v>
      </c>
      <c r="G267" s="58" t="s">
        <v>0</v>
      </c>
      <c r="H267" s="56"/>
      <c r="I267" s="56"/>
    </row>
    <row r="268" spans="1:9" ht="28.9" customHeight="1">
      <c r="A268" s="57" t="s">
        <v>445</v>
      </c>
      <c r="B268" s="58" t="s">
        <v>109</v>
      </c>
      <c r="C268" s="57" t="s">
        <v>61</v>
      </c>
      <c r="D268" s="59">
        <f>Part1_1!K31</f>
        <v>10</v>
      </c>
      <c r="E268" s="59">
        <f t="shared" si="108"/>
        <v>10</v>
      </c>
      <c r="F268" s="59">
        <f t="shared" si="109"/>
        <v>10</v>
      </c>
      <c r="G268" s="58" t="s">
        <v>0</v>
      </c>
      <c r="H268" s="56"/>
      <c r="I268" s="56"/>
    </row>
    <row r="269" spans="1:9" ht="28.9" customHeight="1">
      <c r="A269" s="57" t="s">
        <v>446</v>
      </c>
      <c r="B269" s="58" t="s">
        <v>111</v>
      </c>
      <c r="C269" s="57" t="s">
        <v>90</v>
      </c>
      <c r="D269" s="59">
        <v>0</v>
      </c>
      <c r="E269" s="59">
        <f t="shared" ref="E269" si="110">D269</f>
        <v>0</v>
      </c>
      <c r="F269" s="59">
        <f t="shared" ref="F269" si="111">D269</f>
        <v>0</v>
      </c>
      <c r="G269" s="58" t="s">
        <v>0</v>
      </c>
      <c r="H269" s="56"/>
      <c r="I269" s="56"/>
    </row>
    <row r="270" spans="1:9" ht="28.9" customHeight="1">
      <c r="A270" s="57" t="s">
        <v>447</v>
      </c>
      <c r="B270" s="58" t="s">
        <v>113</v>
      </c>
      <c r="C270" s="57" t="s">
        <v>61</v>
      </c>
      <c r="D270" s="59">
        <f>Part1_1!L31</f>
        <v>0</v>
      </c>
      <c r="E270" s="59">
        <f>D270</f>
        <v>0</v>
      </c>
      <c r="F270" s="59">
        <f>D270</f>
        <v>0</v>
      </c>
      <c r="G270" s="58" t="s">
        <v>0</v>
      </c>
      <c r="H270" s="56"/>
      <c r="I270" s="56"/>
    </row>
    <row r="271" spans="1:9" ht="28.9" customHeight="1">
      <c r="A271" s="53" t="s">
        <v>486</v>
      </c>
      <c r="B271" s="60" t="str">
        <f>Part1_1!A32</f>
        <v>280000000120003330522045001101800001009100101</v>
      </c>
      <c r="C271" s="57"/>
      <c r="D271" s="59"/>
      <c r="E271" s="59"/>
      <c r="F271" s="59"/>
      <c r="G271" s="58"/>
      <c r="H271" s="56"/>
      <c r="I271" s="56"/>
    </row>
    <row r="272" spans="1:9" ht="16.899999999999999" customHeight="1">
      <c r="A272" s="61" t="s">
        <v>487</v>
      </c>
      <c r="B272" s="58" t="s">
        <v>58</v>
      </c>
      <c r="C272" s="58" t="s">
        <v>0</v>
      </c>
      <c r="D272" s="59"/>
      <c r="E272" s="59"/>
      <c r="F272" s="59"/>
      <c r="G272" s="58"/>
      <c r="H272" s="56"/>
      <c r="I272" s="56"/>
    </row>
    <row r="273" spans="1:9" ht="30.6" customHeight="1">
      <c r="A273" s="57" t="s">
        <v>488</v>
      </c>
      <c r="B273" s="58" t="s">
        <v>94</v>
      </c>
      <c r="C273" s="57" t="s">
        <v>90</v>
      </c>
      <c r="D273" s="59">
        <f>D274*D279-D280*D281</f>
        <v>857572.67999999993</v>
      </c>
      <c r="E273" s="59">
        <f>D273</f>
        <v>857572.67999999993</v>
      </c>
      <c r="F273" s="59">
        <f>D273</f>
        <v>857572.67999999993</v>
      </c>
      <c r="G273" s="58" t="s">
        <v>552</v>
      </c>
      <c r="H273" s="56"/>
      <c r="I273" s="56"/>
    </row>
    <row r="274" spans="1:9" ht="47.45" customHeight="1">
      <c r="A274" s="57" t="s">
        <v>489</v>
      </c>
      <c r="B274" s="58" t="s">
        <v>97</v>
      </c>
      <c r="C274" s="57" t="s">
        <v>90</v>
      </c>
      <c r="D274" s="59">
        <f>ROUND((D275*(D276/100*D277/100*D278/100)),2)</f>
        <v>71464.39</v>
      </c>
      <c r="E274" s="59">
        <f>D274</f>
        <v>71464.39</v>
      </c>
      <c r="F274" s="59">
        <f>D274</f>
        <v>71464.39</v>
      </c>
      <c r="G274" s="58" t="s">
        <v>553</v>
      </c>
      <c r="H274" s="56"/>
      <c r="I274" s="56"/>
    </row>
    <row r="275" spans="1:9" s="30" customFormat="1" ht="17.45" customHeight="1">
      <c r="A275" s="57" t="s">
        <v>490</v>
      </c>
      <c r="B275" s="58" t="s">
        <v>100</v>
      </c>
      <c r="C275" s="57" t="s">
        <v>90</v>
      </c>
      <c r="D275" s="59">
        <f>D11</f>
        <v>92323.62</v>
      </c>
      <c r="E275" s="59">
        <f>D275</f>
        <v>92323.62</v>
      </c>
      <c r="F275" s="59">
        <f>D275</f>
        <v>92323.62</v>
      </c>
      <c r="G275" s="58"/>
      <c r="H275" s="56"/>
      <c r="I275" s="56"/>
    </row>
    <row r="276" spans="1:9" s="30" customFormat="1" ht="15.6" customHeight="1">
      <c r="A276" s="57" t="s">
        <v>491</v>
      </c>
      <c r="B276" s="58" t="s">
        <v>102</v>
      </c>
      <c r="C276" s="57" t="s">
        <v>103</v>
      </c>
      <c r="D276" s="67">
        <v>100</v>
      </c>
      <c r="E276" s="67">
        <f t="shared" ref="E276" si="112">D276</f>
        <v>100</v>
      </c>
      <c r="F276" s="67">
        <f t="shared" ref="F276" si="113">D276</f>
        <v>100</v>
      </c>
      <c r="G276" s="58"/>
      <c r="H276" s="56"/>
      <c r="I276" s="56"/>
    </row>
    <row r="277" spans="1:9" s="30" customFormat="1" ht="18" customHeight="1">
      <c r="A277" s="57" t="s">
        <v>492</v>
      </c>
      <c r="B277" s="58" t="s">
        <v>105</v>
      </c>
      <c r="C277" s="57" t="s">
        <v>103</v>
      </c>
      <c r="D277" s="73">
        <f>D13</f>
        <v>140.435149166</v>
      </c>
      <c r="E277" s="73">
        <f>D277</f>
        <v>140.435149166</v>
      </c>
      <c r="F277" s="73">
        <f>D277</f>
        <v>140.435149166</v>
      </c>
      <c r="G277" s="58"/>
      <c r="H277" s="56"/>
      <c r="I277" s="56"/>
    </row>
    <row r="278" spans="1:9" s="30" customFormat="1" ht="16.149999999999999" customHeight="1">
      <c r="A278" s="57" t="s">
        <v>493</v>
      </c>
      <c r="B278" s="58" t="s">
        <v>107</v>
      </c>
      <c r="C278" s="57" t="s">
        <v>103</v>
      </c>
      <c r="D278" s="73">
        <f>D14</f>
        <v>55.118964033399998</v>
      </c>
      <c r="E278" s="73">
        <f>D278</f>
        <v>55.118964033399998</v>
      </c>
      <c r="F278" s="73">
        <f>D278</f>
        <v>55.118964033399998</v>
      </c>
      <c r="G278" s="58"/>
      <c r="H278" s="56"/>
      <c r="I278" s="56"/>
    </row>
    <row r="279" spans="1:9" ht="16.899999999999999" customHeight="1">
      <c r="A279" s="57" t="s">
        <v>494</v>
      </c>
      <c r="B279" s="58" t="s">
        <v>109</v>
      </c>
      <c r="C279" s="57" t="s">
        <v>61</v>
      </c>
      <c r="D279" s="59">
        <f>Part1_1!K32</f>
        <v>12</v>
      </c>
      <c r="E279" s="59">
        <f>D279</f>
        <v>12</v>
      </c>
      <c r="F279" s="59">
        <f>D279</f>
        <v>12</v>
      </c>
      <c r="G279" s="58"/>
      <c r="H279" s="56"/>
      <c r="I279" s="56"/>
    </row>
    <row r="280" spans="1:9" ht="28.9" customHeight="1">
      <c r="A280" s="57" t="s">
        <v>495</v>
      </c>
      <c r="B280" s="58" t="s">
        <v>111</v>
      </c>
      <c r="C280" s="57" t="s">
        <v>90</v>
      </c>
      <c r="D280" s="59">
        <v>0</v>
      </c>
      <c r="E280" s="59">
        <f>D280</f>
        <v>0</v>
      </c>
      <c r="F280" s="59">
        <f>D280</f>
        <v>0</v>
      </c>
      <c r="G280" s="58"/>
      <c r="H280" s="56"/>
      <c r="I280" s="56"/>
    </row>
    <row r="281" spans="1:9" ht="18" customHeight="1">
      <c r="A281" s="57" t="s">
        <v>496</v>
      </c>
      <c r="B281" s="58" t="s">
        <v>113</v>
      </c>
      <c r="C281" s="57" t="s">
        <v>61</v>
      </c>
      <c r="D281" s="59">
        <f>Part1_1!L32</f>
        <v>0</v>
      </c>
      <c r="E281" s="59">
        <f>D281</f>
        <v>0</v>
      </c>
      <c r="F281" s="59">
        <f>D281</f>
        <v>0</v>
      </c>
      <c r="G281" s="58"/>
      <c r="H281" s="56"/>
      <c r="I281" s="56"/>
    </row>
    <row r="282" spans="1:9" ht="28.9" customHeight="1">
      <c r="A282" s="61" t="s">
        <v>497</v>
      </c>
      <c r="B282" s="54" t="str">
        <f>Part1_1!A33</f>
        <v>280000000120003330522045001201800001008100101</v>
      </c>
      <c r="C282" s="57"/>
      <c r="D282" s="59"/>
      <c r="E282" s="59"/>
      <c r="F282" s="59"/>
      <c r="G282" s="58"/>
      <c r="H282" s="56"/>
      <c r="I282" s="56"/>
    </row>
    <row r="283" spans="1:9" ht="17.45" customHeight="1">
      <c r="A283" s="61" t="s">
        <v>498</v>
      </c>
      <c r="B283" s="58" t="s">
        <v>58</v>
      </c>
      <c r="C283" s="57"/>
      <c r="D283" s="59"/>
      <c r="E283" s="59"/>
      <c r="F283" s="59"/>
      <c r="G283" s="58"/>
      <c r="H283" s="56"/>
      <c r="I283" s="56"/>
    </row>
    <row r="284" spans="1:9" ht="34.9" customHeight="1">
      <c r="A284" s="57" t="s">
        <v>499</v>
      </c>
      <c r="B284" s="58" t="s">
        <v>94</v>
      </c>
      <c r="C284" s="57" t="s">
        <v>90</v>
      </c>
      <c r="D284" s="59">
        <f>D285*D290-D291*D292</f>
        <v>241345.44</v>
      </c>
      <c r="E284" s="59">
        <f>D284</f>
        <v>241345.44</v>
      </c>
      <c r="F284" s="59">
        <f>D284</f>
        <v>241345.44</v>
      </c>
      <c r="G284" s="58" t="s">
        <v>554</v>
      </c>
      <c r="H284" s="56"/>
      <c r="I284" s="56"/>
    </row>
    <row r="285" spans="1:9" ht="46.9" customHeight="1">
      <c r="A285" s="57" t="s">
        <v>500</v>
      </c>
      <c r="B285" s="58" t="s">
        <v>97</v>
      </c>
      <c r="C285" s="57" t="s">
        <v>90</v>
      </c>
      <c r="D285" s="59">
        <f>ROUND((D286*(D287/100*D288/100*D289/100)),2)</f>
        <v>20112.12</v>
      </c>
      <c r="E285" s="59">
        <f>D285</f>
        <v>20112.12</v>
      </c>
      <c r="F285" s="59">
        <f>D285</f>
        <v>20112.12</v>
      </c>
      <c r="G285" s="58" t="s">
        <v>555</v>
      </c>
      <c r="H285" s="56"/>
      <c r="I285" s="56"/>
    </row>
    <row r="286" spans="1:9" s="31" customFormat="1" ht="17.45" customHeight="1">
      <c r="A286" s="57" t="s">
        <v>501</v>
      </c>
      <c r="B286" s="58" t="s">
        <v>100</v>
      </c>
      <c r="C286" s="57" t="s">
        <v>90</v>
      </c>
      <c r="D286" s="59">
        <f>D22</f>
        <v>60339.25</v>
      </c>
      <c r="E286" s="59">
        <f>D286</f>
        <v>60339.25</v>
      </c>
      <c r="F286" s="59">
        <f>D286</f>
        <v>60339.25</v>
      </c>
      <c r="G286" s="58"/>
      <c r="H286" s="56"/>
      <c r="I286" s="56"/>
    </row>
    <row r="287" spans="1:9" s="31" customFormat="1" ht="17.45" customHeight="1">
      <c r="A287" s="57" t="s">
        <v>502</v>
      </c>
      <c r="B287" s="58" t="s">
        <v>102</v>
      </c>
      <c r="C287" s="57" t="s">
        <v>103</v>
      </c>
      <c r="D287" s="67">
        <v>100</v>
      </c>
      <c r="E287" s="67">
        <f t="shared" ref="E287" si="114">D287</f>
        <v>100</v>
      </c>
      <c r="F287" s="67">
        <f t="shared" ref="F287" si="115">D287</f>
        <v>100</v>
      </c>
      <c r="G287" s="58"/>
      <c r="H287" s="56"/>
      <c r="I287" s="56"/>
    </row>
    <row r="288" spans="1:9" s="31" customFormat="1" ht="16.149999999999999" customHeight="1">
      <c r="A288" s="57" t="s">
        <v>503</v>
      </c>
      <c r="B288" s="58" t="s">
        <v>105</v>
      </c>
      <c r="C288" s="57" t="s">
        <v>103</v>
      </c>
      <c r="D288" s="73">
        <f>D24</f>
        <v>36.344819305199998</v>
      </c>
      <c r="E288" s="73">
        <f>D288</f>
        <v>36.344819305199998</v>
      </c>
      <c r="F288" s="73">
        <f>D288</f>
        <v>36.344819305199998</v>
      </c>
      <c r="G288" s="58"/>
      <c r="H288" s="56"/>
      <c r="I288" s="56"/>
    </row>
    <row r="289" spans="1:9" s="31" customFormat="1" ht="16.149999999999999" customHeight="1">
      <c r="A289" s="57" t="s">
        <v>504</v>
      </c>
      <c r="B289" s="58" t="s">
        <v>107</v>
      </c>
      <c r="C289" s="57" t="s">
        <v>103</v>
      </c>
      <c r="D289" s="73">
        <f>D25</f>
        <v>91.709733166899994</v>
      </c>
      <c r="E289" s="73">
        <f>D289</f>
        <v>91.709733166899994</v>
      </c>
      <c r="F289" s="73">
        <f>D289</f>
        <v>91.709733166899994</v>
      </c>
      <c r="G289" s="58"/>
      <c r="H289" s="56"/>
      <c r="I289" s="56"/>
    </row>
    <row r="290" spans="1:9" ht="18" customHeight="1">
      <c r="A290" s="57" t="s">
        <v>505</v>
      </c>
      <c r="B290" s="58" t="s">
        <v>109</v>
      </c>
      <c r="C290" s="57" t="s">
        <v>61</v>
      </c>
      <c r="D290" s="59">
        <f>Part1_1!K33</f>
        <v>12</v>
      </c>
      <c r="E290" s="59">
        <f>D290</f>
        <v>12</v>
      </c>
      <c r="F290" s="59">
        <f>D290</f>
        <v>12</v>
      </c>
      <c r="G290" s="58"/>
      <c r="H290" s="56"/>
      <c r="I290" s="56"/>
    </row>
    <row r="291" spans="1:9" ht="28.9" customHeight="1">
      <c r="A291" s="57" t="s">
        <v>506</v>
      </c>
      <c r="B291" s="58" t="s">
        <v>111</v>
      </c>
      <c r="C291" s="57" t="s">
        <v>90</v>
      </c>
      <c r="D291" s="59">
        <v>0</v>
      </c>
      <c r="E291" s="59">
        <f>D291</f>
        <v>0</v>
      </c>
      <c r="F291" s="59">
        <f>D291</f>
        <v>0</v>
      </c>
      <c r="G291" s="58"/>
      <c r="H291" s="56"/>
      <c r="I291" s="56"/>
    </row>
    <row r="292" spans="1:9" ht="18" customHeight="1">
      <c r="A292" s="57" t="s">
        <v>507</v>
      </c>
      <c r="B292" s="58" t="s">
        <v>113</v>
      </c>
      <c r="C292" s="57" t="s">
        <v>61</v>
      </c>
      <c r="D292" s="59">
        <f>Part1_1!L33</f>
        <v>0</v>
      </c>
      <c r="E292" s="59">
        <f>D292</f>
        <v>0</v>
      </c>
      <c r="F292" s="59">
        <f>D292</f>
        <v>0</v>
      </c>
      <c r="G292" s="58"/>
      <c r="H292" s="56"/>
      <c r="I292" s="56"/>
    </row>
    <row r="293" spans="1:9" ht="24" customHeight="1">
      <c r="A293" s="61" t="s">
        <v>508</v>
      </c>
      <c r="B293" s="62" t="str">
        <f>Part1_1!A34</f>
        <v>280000000120003330522045001301800001007100101</v>
      </c>
      <c r="C293" s="57"/>
      <c r="D293" s="59"/>
      <c r="E293" s="59"/>
      <c r="F293" s="59"/>
      <c r="G293" s="58"/>
      <c r="H293" s="56"/>
      <c r="I293" s="56"/>
    </row>
    <row r="294" spans="1:9" ht="15" customHeight="1">
      <c r="A294" s="61" t="s">
        <v>509</v>
      </c>
      <c r="B294" s="58" t="s">
        <v>58</v>
      </c>
      <c r="C294" s="57"/>
      <c r="D294" s="59"/>
      <c r="E294" s="59"/>
      <c r="F294" s="59"/>
      <c r="G294" s="58"/>
      <c r="H294" s="56"/>
      <c r="I294" s="56"/>
    </row>
    <row r="295" spans="1:9" ht="33.6" customHeight="1">
      <c r="A295" s="57" t="s">
        <v>510</v>
      </c>
      <c r="B295" s="58" t="s">
        <v>94</v>
      </c>
      <c r="C295" s="57" t="s">
        <v>90</v>
      </c>
      <c r="D295" s="59">
        <f>D296*D301-D302*D303</f>
        <v>131404.56</v>
      </c>
      <c r="E295" s="59">
        <f>D295</f>
        <v>131404.56</v>
      </c>
      <c r="F295" s="59">
        <f>D295</f>
        <v>131404.56</v>
      </c>
      <c r="G295" s="58" t="s">
        <v>556</v>
      </c>
      <c r="H295" s="56"/>
      <c r="I295" s="56"/>
    </row>
    <row r="296" spans="1:9" ht="49.9" customHeight="1">
      <c r="A296" s="57" t="s">
        <v>511</v>
      </c>
      <c r="B296" s="58" t="s">
        <v>97</v>
      </c>
      <c r="C296" s="57" t="s">
        <v>90</v>
      </c>
      <c r="D296" s="59">
        <f>ROUND((D297*(D298/100*D299/100*D300/100)),2)</f>
        <v>10950.38</v>
      </c>
      <c r="E296" s="59">
        <f>D296</f>
        <v>10950.38</v>
      </c>
      <c r="F296" s="59">
        <f>D296</f>
        <v>10950.38</v>
      </c>
      <c r="G296" s="58" t="s">
        <v>557</v>
      </c>
      <c r="H296" s="56"/>
      <c r="I296" s="56"/>
    </row>
    <row r="297" spans="1:9" s="33" customFormat="1" ht="16.899999999999999" customHeight="1">
      <c r="A297" s="57" t="s">
        <v>512</v>
      </c>
      <c r="B297" s="58" t="s">
        <v>100</v>
      </c>
      <c r="C297" s="57" t="s">
        <v>90</v>
      </c>
      <c r="D297" s="59">
        <f>D33</f>
        <v>4321.67</v>
      </c>
      <c r="E297" s="59">
        <f>D297</f>
        <v>4321.67</v>
      </c>
      <c r="F297" s="59">
        <f>D297</f>
        <v>4321.67</v>
      </c>
      <c r="G297" s="58"/>
      <c r="H297" s="56"/>
      <c r="I297" s="56"/>
    </row>
    <row r="298" spans="1:9" s="33" customFormat="1" ht="19.149999999999999" customHeight="1">
      <c r="A298" s="57" t="s">
        <v>513</v>
      </c>
      <c r="B298" s="58" t="s">
        <v>102</v>
      </c>
      <c r="C298" s="57" t="s">
        <v>103</v>
      </c>
      <c r="D298" s="67">
        <v>100</v>
      </c>
      <c r="E298" s="67">
        <f t="shared" ref="E298" si="116">D298</f>
        <v>100</v>
      </c>
      <c r="F298" s="67">
        <f t="shared" ref="F298" si="117">D298</f>
        <v>100</v>
      </c>
      <c r="G298" s="58"/>
      <c r="H298" s="56"/>
      <c r="I298" s="56"/>
    </row>
    <row r="299" spans="1:9" s="33" customFormat="1" ht="17.45" customHeight="1">
      <c r="A299" s="57" t="s">
        <v>514</v>
      </c>
      <c r="B299" s="58" t="s">
        <v>105</v>
      </c>
      <c r="C299" s="57" t="s">
        <v>103</v>
      </c>
      <c r="D299" s="73">
        <f>D35</f>
        <v>259.86918585749999</v>
      </c>
      <c r="E299" s="73">
        <f>D299</f>
        <v>259.86918585749999</v>
      </c>
      <c r="F299" s="73">
        <f>D299</f>
        <v>259.86918585749999</v>
      </c>
      <c r="G299" s="58"/>
      <c r="H299" s="56"/>
      <c r="I299" s="56"/>
    </row>
    <row r="300" spans="1:9" s="33" customFormat="1" ht="16.149999999999999" customHeight="1">
      <c r="A300" s="57" t="s">
        <v>515</v>
      </c>
      <c r="B300" s="58" t="s">
        <v>107</v>
      </c>
      <c r="C300" s="57" t="s">
        <v>103</v>
      </c>
      <c r="D300" s="73">
        <f>D36</f>
        <v>97.504083201599997</v>
      </c>
      <c r="E300" s="73">
        <f>D300</f>
        <v>97.504083201599997</v>
      </c>
      <c r="F300" s="73">
        <f>D300</f>
        <v>97.504083201599997</v>
      </c>
      <c r="G300" s="58"/>
      <c r="H300" s="56"/>
      <c r="I300" s="56"/>
    </row>
    <row r="301" spans="1:9" ht="19.899999999999999" customHeight="1">
      <c r="A301" s="57" t="s">
        <v>516</v>
      </c>
      <c r="B301" s="58" t="s">
        <v>109</v>
      </c>
      <c r="C301" s="57" t="s">
        <v>61</v>
      </c>
      <c r="D301" s="59">
        <f>Part1_1!K34</f>
        <v>12</v>
      </c>
      <c r="E301" s="59">
        <f>D301</f>
        <v>12</v>
      </c>
      <c r="F301" s="59">
        <f>D301</f>
        <v>12</v>
      </c>
      <c r="G301" s="58"/>
      <c r="H301" s="56"/>
      <c r="I301" s="56"/>
    </row>
    <row r="302" spans="1:9" ht="28.9" customHeight="1">
      <c r="A302" s="57" t="s">
        <v>517</v>
      </c>
      <c r="B302" s="58" t="s">
        <v>111</v>
      </c>
      <c r="C302" s="57" t="s">
        <v>90</v>
      </c>
      <c r="D302" s="59">
        <v>0</v>
      </c>
      <c r="E302" s="59">
        <f>D302</f>
        <v>0</v>
      </c>
      <c r="F302" s="59">
        <f>D302</f>
        <v>0</v>
      </c>
      <c r="G302" s="58"/>
      <c r="H302" s="56"/>
      <c r="I302" s="56"/>
    </row>
    <row r="303" spans="1:9" ht="19.899999999999999" customHeight="1">
      <c r="A303" s="57" t="s">
        <v>518</v>
      </c>
      <c r="B303" s="58" t="s">
        <v>113</v>
      </c>
      <c r="C303" s="57" t="s">
        <v>61</v>
      </c>
      <c r="D303" s="59">
        <f>Part1_1!L34</f>
        <v>0</v>
      </c>
      <c r="E303" s="59">
        <f>D303</f>
        <v>0</v>
      </c>
      <c r="F303" s="59">
        <f>D303</f>
        <v>0</v>
      </c>
      <c r="G303" s="58"/>
      <c r="H303" s="56"/>
      <c r="I303" s="56"/>
    </row>
    <row r="304" spans="1:9" ht="28.9" customHeight="1">
      <c r="A304" s="61" t="s">
        <v>519</v>
      </c>
      <c r="B304" s="63" t="str">
        <f>Part1_1!A35</f>
        <v>280000000120003330522045001401800001006100101</v>
      </c>
      <c r="C304" s="57"/>
      <c r="D304" s="59"/>
      <c r="E304" s="59"/>
      <c r="F304" s="59"/>
      <c r="G304" s="58"/>
      <c r="H304" s="56"/>
      <c r="I304" s="56"/>
    </row>
    <row r="305" spans="1:9" ht="16.899999999999999" customHeight="1">
      <c r="A305" s="61" t="s">
        <v>520</v>
      </c>
      <c r="B305" s="58" t="s">
        <v>58</v>
      </c>
      <c r="C305" s="57"/>
      <c r="D305" s="59"/>
      <c r="E305" s="59"/>
      <c r="F305" s="59"/>
      <c r="G305" s="58"/>
      <c r="H305" s="56"/>
      <c r="I305" s="56"/>
    </row>
    <row r="306" spans="1:9" ht="37.15" customHeight="1">
      <c r="A306" s="57" t="s">
        <v>521</v>
      </c>
      <c r="B306" s="58" t="s">
        <v>94</v>
      </c>
      <c r="C306" s="57" t="s">
        <v>90</v>
      </c>
      <c r="D306" s="59">
        <f>D307*D312-D313*D314</f>
        <v>539249.52</v>
      </c>
      <c r="E306" s="59">
        <f>D306</f>
        <v>539249.52</v>
      </c>
      <c r="F306" s="59">
        <f>D306</f>
        <v>539249.52</v>
      </c>
      <c r="G306" s="58" t="s">
        <v>558</v>
      </c>
      <c r="H306" s="56"/>
      <c r="I306" s="56"/>
    </row>
    <row r="307" spans="1:9" ht="45.6" customHeight="1">
      <c r="A307" s="57" t="s">
        <v>522</v>
      </c>
      <c r="B307" s="58" t="s">
        <v>97</v>
      </c>
      <c r="C307" s="57" t="s">
        <v>90</v>
      </c>
      <c r="D307" s="59">
        <f>ROUND((D308*(D309/100*D310/100*D311/100)),2)</f>
        <v>44937.46</v>
      </c>
      <c r="E307" s="59">
        <f>D307</f>
        <v>44937.46</v>
      </c>
      <c r="F307" s="59">
        <f>D307</f>
        <v>44937.46</v>
      </c>
      <c r="G307" s="58" t="s">
        <v>559</v>
      </c>
      <c r="H307" s="56"/>
      <c r="I307" s="56"/>
    </row>
    <row r="308" spans="1:9" s="32" customFormat="1" ht="18" customHeight="1">
      <c r="A308" s="57" t="s">
        <v>523</v>
      </c>
      <c r="B308" s="58" t="s">
        <v>100</v>
      </c>
      <c r="C308" s="57" t="s">
        <v>90</v>
      </c>
      <c r="D308" s="59">
        <f>D44</f>
        <v>9182.9599999999991</v>
      </c>
      <c r="E308" s="59">
        <f>D308</f>
        <v>9182.9599999999991</v>
      </c>
      <c r="F308" s="59">
        <f>D308</f>
        <v>9182.9599999999991</v>
      </c>
      <c r="G308" s="58"/>
      <c r="H308" s="56"/>
      <c r="I308" s="56"/>
    </row>
    <row r="309" spans="1:9" s="32" customFormat="1" ht="19.149999999999999" customHeight="1">
      <c r="A309" s="57" t="s">
        <v>524</v>
      </c>
      <c r="B309" s="58" t="s">
        <v>102</v>
      </c>
      <c r="C309" s="57" t="s">
        <v>103</v>
      </c>
      <c r="D309" s="67">
        <v>100</v>
      </c>
      <c r="E309" s="67">
        <f t="shared" ref="E309" si="118">D309</f>
        <v>100</v>
      </c>
      <c r="F309" s="67">
        <f t="shared" ref="F309" si="119">D309</f>
        <v>100</v>
      </c>
      <c r="G309" s="58"/>
      <c r="H309" s="56"/>
      <c r="I309" s="56"/>
    </row>
    <row r="310" spans="1:9" s="32" customFormat="1" ht="15" customHeight="1">
      <c r="A310" s="57" t="s">
        <v>525</v>
      </c>
      <c r="B310" s="58" t="s">
        <v>105</v>
      </c>
      <c r="C310" s="57" t="s">
        <v>103</v>
      </c>
      <c r="D310" s="73">
        <f>D46</f>
        <v>495.25542376179999</v>
      </c>
      <c r="E310" s="73">
        <f>D310</f>
        <v>495.25542376179999</v>
      </c>
      <c r="F310" s="73">
        <f>D310</f>
        <v>495.25542376179999</v>
      </c>
      <c r="G310" s="58"/>
      <c r="H310" s="56"/>
      <c r="I310" s="56"/>
    </row>
    <row r="311" spans="1:9" s="32" customFormat="1" ht="16.899999999999999" customHeight="1">
      <c r="A311" s="57" t="s">
        <v>526</v>
      </c>
      <c r="B311" s="58" t="s">
        <v>107</v>
      </c>
      <c r="C311" s="57" t="s">
        <v>103</v>
      </c>
      <c r="D311" s="73">
        <f>D47</f>
        <v>98.809019147200004</v>
      </c>
      <c r="E311" s="73">
        <f>D311</f>
        <v>98.809019147200004</v>
      </c>
      <c r="F311" s="73">
        <f>D311</f>
        <v>98.809019147200004</v>
      </c>
      <c r="G311" s="58"/>
      <c r="H311" s="56"/>
      <c r="I311" s="56"/>
    </row>
    <row r="312" spans="1:9" ht="19.149999999999999" customHeight="1">
      <c r="A312" s="57" t="s">
        <v>527</v>
      </c>
      <c r="B312" s="58" t="s">
        <v>109</v>
      </c>
      <c r="C312" s="57" t="s">
        <v>61</v>
      </c>
      <c r="D312" s="59">
        <f>Part1_1!K35</f>
        <v>12</v>
      </c>
      <c r="E312" s="59">
        <f>D312</f>
        <v>12</v>
      </c>
      <c r="F312" s="59">
        <f>D312</f>
        <v>12</v>
      </c>
      <c r="G312" s="58"/>
      <c r="H312" s="56"/>
      <c r="I312" s="56"/>
    </row>
    <row r="313" spans="1:9" ht="28.9" customHeight="1">
      <c r="A313" s="57" t="s">
        <v>528</v>
      </c>
      <c r="B313" s="58" t="s">
        <v>111</v>
      </c>
      <c r="C313" s="57" t="s">
        <v>90</v>
      </c>
      <c r="D313" s="59">
        <v>0</v>
      </c>
      <c r="E313" s="59">
        <f>D313</f>
        <v>0</v>
      </c>
      <c r="F313" s="59">
        <f>D313</f>
        <v>0</v>
      </c>
      <c r="G313" s="58"/>
      <c r="H313" s="56"/>
      <c r="I313" s="56"/>
    </row>
    <row r="314" spans="1:9" ht="19.899999999999999" customHeight="1">
      <c r="A314" s="57" t="s">
        <v>529</v>
      </c>
      <c r="B314" s="58" t="s">
        <v>113</v>
      </c>
      <c r="C314" s="57" t="s">
        <v>61</v>
      </c>
      <c r="D314" s="59">
        <f>Part1_1!L35</f>
        <v>0</v>
      </c>
      <c r="E314" s="59">
        <f>D314</f>
        <v>0</v>
      </c>
      <c r="F314" s="59">
        <f>D314</f>
        <v>0</v>
      </c>
      <c r="G314" s="58"/>
      <c r="H314" s="56"/>
      <c r="I314" s="56"/>
    </row>
    <row r="315" spans="1:9" ht="16.149999999999999" customHeight="1">
      <c r="A315" s="61" t="s">
        <v>530</v>
      </c>
      <c r="B315" s="64" t="str">
        <f>Part1_1!A36</f>
        <v>280000000120003330522045001501800001005100101</v>
      </c>
      <c r="C315" s="57"/>
      <c r="D315" s="59"/>
      <c r="E315" s="59"/>
      <c r="F315" s="59"/>
      <c r="G315" s="58"/>
      <c r="H315" s="56"/>
      <c r="I315" s="56"/>
    </row>
    <row r="316" spans="1:9" ht="16.149999999999999" customHeight="1">
      <c r="A316" s="61" t="s">
        <v>531</v>
      </c>
      <c r="B316" s="58" t="s">
        <v>58</v>
      </c>
      <c r="C316" s="57"/>
      <c r="D316" s="59"/>
      <c r="E316" s="59"/>
      <c r="F316" s="59"/>
      <c r="G316" s="58"/>
      <c r="H316" s="56"/>
      <c r="I316" s="56"/>
    </row>
    <row r="317" spans="1:9" ht="39" customHeight="1">
      <c r="A317" s="57" t="s">
        <v>532</v>
      </c>
      <c r="B317" s="58" t="s">
        <v>94</v>
      </c>
      <c r="C317" s="57" t="s">
        <v>90</v>
      </c>
      <c r="D317" s="59">
        <f>D318*D323-D324*D325</f>
        <v>605155.92000000004</v>
      </c>
      <c r="E317" s="59">
        <f>D317</f>
        <v>605155.92000000004</v>
      </c>
      <c r="F317" s="59">
        <f>D317</f>
        <v>605155.92000000004</v>
      </c>
      <c r="G317" s="58" t="s">
        <v>560</v>
      </c>
      <c r="H317" s="56"/>
      <c r="I317" s="56"/>
    </row>
    <row r="318" spans="1:9" ht="42.6" customHeight="1">
      <c r="A318" s="57" t="s">
        <v>533</v>
      </c>
      <c r="B318" s="58" t="s">
        <v>97</v>
      </c>
      <c r="C318" s="57" t="s">
        <v>90</v>
      </c>
      <c r="D318" s="59">
        <f>ROUND((D319*(D320/100*D321/100*D322/100)),2)</f>
        <v>50429.66</v>
      </c>
      <c r="E318" s="59">
        <f>D318</f>
        <v>50429.66</v>
      </c>
      <c r="F318" s="59">
        <f>D318</f>
        <v>50429.66</v>
      </c>
      <c r="G318" s="58" t="s">
        <v>561</v>
      </c>
      <c r="H318" s="56"/>
      <c r="I318" s="56"/>
    </row>
    <row r="319" spans="1:9" s="34" customFormat="1" ht="16.149999999999999" customHeight="1">
      <c r="A319" s="57" t="s">
        <v>534</v>
      </c>
      <c r="B319" s="58" t="s">
        <v>100</v>
      </c>
      <c r="C319" s="57" t="s">
        <v>90</v>
      </c>
      <c r="D319" s="59">
        <f>D55</f>
        <v>10616.26</v>
      </c>
      <c r="E319" s="59">
        <f>D319</f>
        <v>10616.26</v>
      </c>
      <c r="F319" s="59">
        <f>D319</f>
        <v>10616.26</v>
      </c>
      <c r="G319" s="58"/>
      <c r="H319" s="56"/>
      <c r="I319" s="56"/>
    </row>
    <row r="320" spans="1:9" s="34" customFormat="1" ht="16.149999999999999" customHeight="1">
      <c r="A320" s="57" t="s">
        <v>535</v>
      </c>
      <c r="B320" s="58" t="s">
        <v>102</v>
      </c>
      <c r="C320" s="57" t="s">
        <v>103</v>
      </c>
      <c r="D320" s="67">
        <v>100</v>
      </c>
      <c r="E320" s="67">
        <f t="shared" ref="E320" si="120">D320</f>
        <v>100</v>
      </c>
      <c r="F320" s="67">
        <f t="shared" ref="F320" si="121">D320</f>
        <v>100</v>
      </c>
      <c r="G320" s="58"/>
      <c r="H320" s="56"/>
      <c r="I320" s="56"/>
    </row>
    <row r="321" spans="1:9" s="34" customFormat="1" ht="16.149999999999999" customHeight="1">
      <c r="A321" s="57" t="s">
        <v>536</v>
      </c>
      <c r="B321" s="58" t="s">
        <v>105</v>
      </c>
      <c r="C321" s="57" t="s">
        <v>103</v>
      </c>
      <c r="D321" s="73">
        <f>D57</f>
        <v>477.48854728169999</v>
      </c>
      <c r="E321" s="73">
        <f>D321</f>
        <v>477.48854728169999</v>
      </c>
      <c r="F321" s="73">
        <f>D321</f>
        <v>477.48854728169999</v>
      </c>
      <c r="G321" s="58"/>
      <c r="H321" s="56"/>
      <c r="I321" s="56"/>
    </row>
    <row r="322" spans="1:9" s="34" customFormat="1" ht="16.149999999999999" customHeight="1">
      <c r="A322" s="57" t="s">
        <v>537</v>
      </c>
      <c r="B322" s="58" t="s">
        <v>107</v>
      </c>
      <c r="C322" s="57" t="s">
        <v>103</v>
      </c>
      <c r="D322" s="73">
        <f>D58</f>
        <v>99.483609611899993</v>
      </c>
      <c r="E322" s="73">
        <f>D322</f>
        <v>99.483609611899993</v>
      </c>
      <c r="F322" s="73">
        <f>D322</f>
        <v>99.483609611899993</v>
      </c>
      <c r="G322" s="58"/>
      <c r="H322" s="56"/>
      <c r="I322" s="56"/>
    </row>
    <row r="323" spans="1:9" ht="16.149999999999999" customHeight="1">
      <c r="A323" s="57" t="s">
        <v>538</v>
      </c>
      <c r="B323" s="58" t="s">
        <v>109</v>
      </c>
      <c r="C323" s="57" t="s">
        <v>61</v>
      </c>
      <c r="D323" s="59">
        <f>Part1_1!K36</f>
        <v>12</v>
      </c>
      <c r="E323" s="59">
        <f>D323</f>
        <v>12</v>
      </c>
      <c r="F323" s="59">
        <f>D323</f>
        <v>12</v>
      </c>
      <c r="G323" s="58"/>
      <c r="H323" s="56"/>
      <c r="I323" s="56"/>
    </row>
    <row r="324" spans="1:9" ht="16.149999999999999" customHeight="1">
      <c r="A324" s="57" t="s">
        <v>539</v>
      </c>
      <c r="B324" s="58" t="s">
        <v>111</v>
      </c>
      <c r="C324" s="57" t="s">
        <v>90</v>
      </c>
      <c r="D324" s="59">
        <v>0</v>
      </c>
      <c r="E324" s="59">
        <f>D324</f>
        <v>0</v>
      </c>
      <c r="F324" s="59">
        <f>D324</f>
        <v>0</v>
      </c>
      <c r="G324" s="58"/>
      <c r="H324" s="56"/>
      <c r="I324" s="56"/>
    </row>
    <row r="325" spans="1:9" ht="16.149999999999999" customHeight="1">
      <c r="A325" s="57" t="s">
        <v>540</v>
      </c>
      <c r="B325" s="58" t="s">
        <v>113</v>
      </c>
      <c r="C325" s="57" t="s">
        <v>61</v>
      </c>
      <c r="D325" s="59">
        <f>Part1_1!L36</f>
        <v>0</v>
      </c>
      <c r="E325" s="59">
        <f>D325</f>
        <v>0</v>
      </c>
      <c r="F325" s="59">
        <f>D325</f>
        <v>0</v>
      </c>
      <c r="G325" s="58"/>
      <c r="H325" s="56"/>
      <c r="I325" s="56"/>
    </row>
    <row r="326" spans="1:9" ht="16.149999999999999" customHeight="1">
      <c r="A326" s="61" t="s">
        <v>541</v>
      </c>
      <c r="B326" s="65" t="str">
        <f>Part1_1!A37</f>
        <v>280000000120003330522045001601800001004100101</v>
      </c>
      <c r="C326" s="57"/>
      <c r="D326" s="59"/>
      <c r="E326" s="59"/>
      <c r="F326" s="59"/>
      <c r="G326" s="58"/>
      <c r="H326" s="56"/>
      <c r="I326" s="56"/>
    </row>
    <row r="327" spans="1:9" ht="16.149999999999999" customHeight="1">
      <c r="A327" s="61" t="s">
        <v>542</v>
      </c>
      <c r="B327" s="58" t="s">
        <v>58</v>
      </c>
      <c r="C327" s="57"/>
      <c r="D327" s="59"/>
      <c r="E327" s="59"/>
      <c r="F327" s="59"/>
      <c r="G327" s="58"/>
      <c r="H327" s="56"/>
      <c r="I327" s="56"/>
    </row>
    <row r="328" spans="1:9" ht="36" customHeight="1">
      <c r="A328" s="57" t="s">
        <v>543</v>
      </c>
      <c r="B328" s="58" t="s">
        <v>94</v>
      </c>
      <c r="C328" s="57" t="s">
        <v>90</v>
      </c>
      <c r="D328" s="59">
        <f>D329*D334-D335*D336</f>
        <v>20349.96</v>
      </c>
      <c r="E328" s="59">
        <f>D328</f>
        <v>20349.96</v>
      </c>
      <c r="F328" s="59">
        <f>D328</f>
        <v>20349.96</v>
      </c>
      <c r="G328" s="58" t="s">
        <v>562</v>
      </c>
      <c r="H328" s="56"/>
      <c r="I328" s="56"/>
    </row>
    <row r="329" spans="1:9" ht="42.6" customHeight="1">
      <c r="A329" s="57" t="s">
        <v>544</v>
      </c>
      <c r="B329" s="58" t="s">
        <v>97</v>
      </c>
      <c r="C329" s="57" t="s">
        <v>90</v>
      </c>
      <c r="D329" s="59">
        <f>ROUND((D330*(D331/100*D332/100*D333/100)),2)</f>
        <v>1695.83</v>
      </c>
      <c r="E329" s="59">
        <f>D329</f>
        <v>1695.83</v>
      </c>
      <c r="F329" s="59">
        <f>D329</f>
        <v>1695.83</v>
      </c>
      <c r="G329" s="58" t="s">
        <v>563</v>
      </c>
      <c r="H329" s="56"/>
      <c r="I329" s="56"/>
    </row>
    <row r="330" spans="1:9" s="35" customFormat="1" ht="16.149999999999999" customHeight="1">
      <c r="A330" s="57" t="s">
        <v>545</v>
      </c>
      <c r="B330" s="58" t="s">
        <v>100</v>
      </c>
      <c r="C330" s="57" t="s">
        <v>90</v>
      </c>
      <c r="D330" s="59">
        <f>D66</f>
        <v>1604.87</v>
      </c>
      <c r="E330" s="59">
        <f>D330</f>
        <v>1604.87</v>
      </c>
      <c r="F330" s="59">
        <f>D330</f>
        <v>1604.87</v>
      </c>
      <c r="G330" s="58"/>
      <c r="H330" s="56"/>
      <c r="I330" s="56"/>
    </row>
    <row r="331" spans="1:9" s="35" customFormat="1" ht="16.149999999999999" customHeight="1">
      <c r="A331" s="57" t="s">
        <v>546</v>
      </c>
      <c r="B331" s="58" t="s">
        <v>102</v>
      </c>
      <c r="C331" s="57" t="s">
        <v>103</v>
      </c>
      <c r="D331" s="67">
        <v>100</v>
      </c>
      <c r="E331" s="67">
        <f t="shared" ref="E331" si="122">D331</f>
        <v>100</v>
      </c>
      <c r="F331" s="67">
        <f t="shared" ref="F331" si="123">D331</f>
        <v>100</v>
      </c>
      <c r="G331" s="58"/>
      <c r="H331" s="56"/>
      <c r="I331" s="56"/>
    </row>
    <row r="332" spans="1:9" s="35" customFormat="1" ht="16.149999999999999" customHeight="1">
      <c r="A332" s="57" t="s">
        <v>547</v>
      </c>
      <c r="B332" s="58" t="s">
        <v>105</v>
      </c>
      <c r="C332" s="57" t="s">
        <v>103</v>
      </c>
      <c r="D332" s="73">
        <f>D68</f>
        <v>110.4058161271</v>
      </c>
      <c r="E332" s="73">
        <f t="shared" ref="E332:E350" si="124">D332</f>
        <v>110.4058161271</v>
      </c>
      <c r="F332" s="73">
        <f t="shared" ref="F332:F350" si="125">D332</f>
        <v>110.4058161271</v>
      </c>
      <c r="G332" s="58"/>
      <c r="H332" s="56"/>
      <c r="I332" s="56"/>
    </row>
    <row r="333" spans="1:9" s="35" customFormat="1" ht="16.149999999999999" customHeight="1">
      <c r="A333" s="57" t="s">
        <v>548</v>
      </c>
      <c r="B333" s="58" t="s">
        <v>107</v>
      </c>
      <c r="C333" s="57" t="s">
        <v>103</v>
      </c>
      <c r="D333" s="73">
        <f>D69</f>
        <v>95.708498425399995</v>
      </c>
      <c r="E333" s="73">
        <f t="shared" si="124"/>
        <v>95.708498425399995</v>
      </c>
      <c r="F333" s="73">
        <f t="shared" si="125"/>
        <v>95.708498425399995</v>
      </c>
      <c r="G333" s="58"/>
      <c r="H333" s="56"/>
      <c r="I333" s="56"/>
    </row>
    <row r="334" spans="1:9" ht="16.149999999999999" customHeight="1">
      <c r="A334" s="57" t="s">
        <v>549</v>
      </c>
      <c r="B334" s="58" t="s">
        <v>109</v>
      </c>
      <c r="C334" s="57" t="s">
        <v>61</v>
      </c>
      <c r="D334" s="59">
        <f>Part1_1!K37</f>
        <v>12</v>
      </c>
      <c r="E334" s="59">
        <f t="shared" si="124"/>
        <v>12</v>
      </c>
      <c r="F334" s="59">
        <f t="shared" si="125"/>
        <v>12</v>
      </c>
      <c r="G334" s="58"/>
      <c r="H334" s="56"/>
      <c r="I334" s="56"/>
    </row>
    <row r="335" spans="1:9" ht="28.9" customHeight="1">
      <c r="A335" s="57" t="s">
        <v>550</v>
      </c>
      <c r="B335" s="58" t="s">
        <v>111</v>
      </c>
      <c r="C335" s="57" t="s">
        <v>90</v>
      </c>
      <c r="D335" s="59">
        <v>0</v>
      </c>
      <c r="E335" s="59">
        <f t="shared" si="124"/>
        <v>0</v>
      </c>
      <c r="F335" s="59">
        <f t="shared" si="125"/>
        <v>0</v>
      </c>
      <c r="G335" s="58"/>
      <c r="H335" s="56"/>
      <c r="I335" s="56"/>
    </row>
    <row r="336" spans="1:9" ht="17.45" customHeight="1">
      <c r="A336" s="57" t="s">
        <v>551</v>
      </c>
      <c r="B336" s="58" t="s">
        <v>113</v>
      </c>
      <c r="C336" s="57" t="s">
        <v>61</v>
      </c>
      <c r="D336" s="59">
        <f>Part1_1!L37</f>
        <v>0</v>
      </c>
      <c r="E336" s="59">
        <f t="shared" si="124"/>
        <v>0</v>
      </c>
      <c r="F336" s="59">
        <f t="shared" si="125"/>
        <v>0</v>
      </c>
      <c r="G336" s="58"/>
      <c r="H336" s="56"/>
      <c r="I336" s="56"/>
    </row>
    <row r="337" spans="1:11" ht="17.45" customHeight="1">
      <c r="A337" s="61" t="s">
        <v>573</v>
      </c>
      <c r="B337" s="65" t="s">
        <v>566</v>
      </c>
      <c r="C337" s="57"/>
      <c r="D337" s="59"/>
      <c r="E337" s="59"/>
      <c r="F337" s="59"/>
      <c r="G337" s="58"/>
      <c r="H337" s="56"/>
      <c r="I337" s="56"/>
    </row>
    <row r="338" spans="1:11" ht="17.45" customHeight="1">
      <c r="A338" s="61" t="s">
        <v>574</v>
      </c>
      <c r="B338" s="58" t="s">
        <v>58</v>
      </c>
      <c r="C338" s="57"/>
      <c r="D338" s="59"/>
      <c r="E338" s="59"/>
      <c r="F338" s="59"/>
      <c r="G338" s="58"/>
      <c r="H338" s="56"/>
      <c r="I338" s="56"/>
    </row>
    <row r="339" spans="1:11" ht="17.45" customHeight="1">
      <c r="A339" s="57" t="s">
        <v>575</v>
      </c>
      <c r="B339" s="58" t="s">
        <v>94</v>
      </c>
      <c r="C339" s="57" t="s">
        <v>90</v>
      </c>
      <c r="D339" s="59">
        <f>D340*D345-D346*D347</f>
        <v>1820020.86</v>
      </c>
      <c r="E339" s="59">
        <f>D339</f>
        <v>1820020.86</v>
      </c>
      <c r="F339" s="59">
        <f>D339</f>
        <v>1820020.86</v>
      </c>
      <c r="G339" s="58" t="s">
        <v>576</v>
      </c>
      <c r="H339" s="56"/>
      <c r="I339" s="56"/>
    </row>
    <row r="340" spans="1:11" ht="17.45" customHeight="1">
      <c r="A340" s="57" t="s">
        <v>577</v>
      </c>
      <c r="B340" s="58" t="s">
        <v>97</v>
      </c>
      <c r="C340" s="57" t="s">
        <v>90</v>
      </c>
      <c r="D340" s="59">
        <f>ROUND((D341*(D342/100*D343/100*D344/100)),2)</f>
        <v>28889.22</v>
      </c>
      <c r="E340" s="59">
        <f>D340</f>
        <v>28889.22</v>
      </c>
      <c r="F340" s="59">
        <f>D340</f>
        <v>28889.22</v>
      </c>
      <c r="G340" s="58" t="s">
        <v>578</v>
      </c>
      <c r="H340" s="56"/>
      <c r="I340" s="56"/>
    </row>
    <row r="341" spans="1:11" ht="17.45" customHeight="1">
      <c r="A341" s="57" t="s">
        <v>579</v>
      </c>
      <c r="B341" s="58" t="s">
        <v>100</v>
      </c>
      <c r="C341" s="57" t="s">
        <v>90</v>
      </c>
      <c r="D341" s="59">
        <v>24633.16</v>
      </c>
      <c r="E341" s="59">
        <f>D341</f>
        <v>24633.16</v>
      </c>
      <c r="F341" s="59">
        <f>D341</f>
        <v>24633.16</v>
      </c>
      <c r="G341" s="58"/>
      <c r="H341" s="56"/>
      <c r="I341" s="56"/>
    </row>
    <row r="342" spans="1:11" ht="17.45" customHeight="1">
      <c r="A342" s="57" t="s">
        <v>580</v>
      </c>
      <c r="B342" s="58" t="s">
        <v>102</v>
      </c>
      <c r="C342" s="57" t="s">
        <v>103</v>
      </c>
      <c r="D342" s="67">
        <v>100</v>
      </c>
      <c r="E342" s="67">
        <f t="shared" ref="E342" si="126">D342</f>
        <v>100</v>
      </c>
      <c r="F342" s="67">
        <f t="shared" ref="F342" si="127">D342</f>
        <v>100</v>
      </c>
      <c r="G342" s="58"/>
      <c r="H342" s="56"/>
      <c r="I342" s="56"/>
    </row>
    <row r="343" spans="1:11" ht="17.45" customHeight="1">
      <c r="A343" s="57" t="s">
        <v>581</v>
      </c>
      <c r="B343" s="58" t="s">
        <v>105</v>
      </c>
      <c r="C343" s="57" t="s">
        <v>103</v>
      </c>
      <c r="D343" s="73">
        <v>124.1644549216</v>
      </c>
      <c r="E343" s="73">
        <f>D343</f>
        <v>124.1644549216</v>
      </c>
      <c r="F343" s="73">
        <f>D343</f>
        <v>124.1644549216</v>
      </c>
      <c r="G343" s="58"/>
      <c r="H343" s="56"/>
      <c r="I343" s="56"/>
    </row>
    <row r="344" spans="1:11" ht="17.45" customHeight="1">
      <c r="A344" s="57" t="s">
        <v>582</v>
      </c>
      <c r="B344" s="58" t="s">
        <v>107</v>
      </c>
      <c r="C344" s="57" t="s">
        <v>103</v>
      </c>
      <c r="D344" s="73">
        <v>94.453575394500007</v>
      </c>
      <c r="E344" s="73">
        <f>D344</f>
        <v>94.453575394500007</v>
      </c>
      <c r="F344" s="73">
        <f>D344</f>
        <v>94.453575394500007</v>
      </c>
      <c r="G344" s="58"/>
      <c r="H344" s="56"/>
      <c r="I344" s="56"/>
    </row>
    <row r="345" spans="1:11" ht="17.45" customHeight="1">
      <c r="A345" s="57" t="s">
        <v>583</v>
      </c>
      <c r="B345" s="58" t="s">
        <v>109</v>
      </c>
      <c r="C345" s="57" t="s">
        <v>584</v>
      </c>
      <c r="D345" s="59">
        <v>63</v>
      </c>
      <c r="E345" s="59">
        <f>D345</f>
        <v>63</v>
      </c>
      <c r="F345" s="59">
        <f>D345</f>
        <v>63</v>
      </c>
      <c r="G345" s="58"/>
      <c r="H345" s="56"/>
      <c r="I345" s="56"/>
    </row>
    <row r="346" spans="1:11" ht="17.45" customHeight="1">
      <c r="A346" s="57" t="s">
        <v>585</v>
      </c>
      <c r="B346" s="58" t="s">
        <v>111</v>
      </c>
      <c r="C346" s="57" t="s">
        <v>90</v>
      </c>
      <c r="D346" s="59">
        <v>0</v>
      </c>
      <c r="E346" s="59">
        <v>0</v>
      </c>
      <c r="F346" s="59">
        <v>0</v>
      </c>
      <c r="G346" s="58"/>
      <c r="H346" s="56"/>
      <c r="I346" s="56"/>
    </row>
    <row r="347" spans="1:11" ht="17.45" customHeight="1">
      <c r="A347" s="57" t="s">
        <v>586</v>
      </c>
      <c r="B347" s="58" t="s">
        <v>113</v>
      </c>
      <c r="C347" s="57" t="s">
        <v>584</v>
      </c>
      <c r="D347" s="59">
        <f>[1]Part1_1!L48</f>
        <v>0</v>
      </c>
      <c r="E347" s="59">
        <f>D347</f>
        <v>0</v>
      </c>
      <c r="F347" s="59">
        <f>D347</f>
        <v>0</v>
      </c>
      <c r="G347" s="58"/>
      <c r="H347" s="56"/>
      <c r="I347" s="56"/>
    </row>
    <row r="348" spans="1:11" ht="17.45" customHeight="1">
      <c r="A348" s="57"/>
      <c r="B348" s="58"/>
      <c r="C348" s="57"/>
      <c r="D348" s="59"/>
      <c r="E348" s="59"/>
      <c r="F348" s="59"/>
      <c r="G348" s="58"/>
      <c r="H348" s="56"/>
      <c r="I348" s="56"/>
    </row>
    <row r="349" spans="1:11" ht="28.9" customHeight="1">
      <c r="A349" s="57" t="s">
        <v>40</v>
      </c>
      <c r="B349" s="58" t="s">
        <v>253</v>
      </c>
      <c r="C349" s="57" t="s">
        <v>90</v>
      </c>
      <c r="D349" s="59">
        <f>732655-0.22</f>
        <v>732654.78</v>
      </c>
      <c r="E349" s="59">
        <f t="shared" si="124"/>
        <v>732654.78</v>
      </c>
      <c r="F349" s="59">
        <f t="shared" si="125"/>
        <v>732654.78</v>
      </c>
      <c r="G349" s="58" t="s">
        <v>0</v>
      </c>
      <c r="H349" s="56"/>
      <c r="I349" s="66"/>
      <c r="J349" s="28"/>
      <c r="K349" s="28"/>
    </row>
    <row r="350" spans="1:11" ht="12.75" customHeight="1">
      <c r="A350" s="57" t="s">
        <v>41</v>
      </c>
      <c r="B350" s="58" t="s">
        <v>254</v>
      </c>
      <c r="C350" s="57" t="s">
        <v>103</v>
      </c>
      <c r="D350" s="67">
        <v>100</v>
      </c>
      <c r="E350" s="59">
        <f t="shared" si="124"/>
        <v>100</v>
      </c>
      <c r="F350" s="59">
        <f t="shared" si="125"/>
        <v>100</v>
      </c>
      <c r="G350" s="58" t="s">
        <v>0</v>
      </c>
      <c r="H350" s="56"/>
      <c r="I350" s="68"/>
      <c r="J350" s="28"/>
      <c r="K350" s="27"/>
    </row>
    <row r="351" spans="1:11" ht="12.75" customHeight="1">
      <c r="A351" s="57" t="s">
        <v>42</v>
      </c>
      <c r="B351" s="58" t="s">
        <v>255</v>
      </c>
      <c r="C351" s="57" t="s">
        <v>90</v>
      </c>
      <c r="D351" s="59">
        <f>D349+D6+0.27</f>
        <v>10536269.509999998</v>
      </c>
      <c r="E351" s="59">
        <f>E349+E6</f>
        <v>8716248.379999999</v>
      </c>
      <c r="F351" s="59">
        <f>F349+F6</f>
        <v>8716248.379999999</v>
      </c>
      <c r="G351" s="58" t="s">
        <v>256</v>
      </c>
      <c r="H351" s="56"/>
      <c r="I351" s="68"/>
      <c r="J351" s="28"/>
      <c r="K351" s="27"/>
    </row>
    <row r="352" spans="1:11" ht="12.75" customHeight="1">
      <c r="A352" s="68"/>
      <c r="B352" s="69"/>
      <c r="C352" s="68"/>
      <c r="D352" s="70"/>
      <c r="E352" s="70"/>
      <c r="F352" s="70"/>
      <c r="G352" s="69"/>
      <c r="H352" s="56"/>
      <c r="I352" s="68"/>
      <c r="J352" s="28"/>
      <c r="K352" s="27"/>
    </row>
    <row r="353" spans="1:11" ht="12.75" customHeight="1">
      <c r="A353" s="68"/>
      <c r="B353" s="69"/>
      <c r="C353" s="68"/>
      <c r="D353" s="70"/>
      <c r="E353" s="70"/>
      <c r="F353" s="70"/>
      <c r="G353" s="69"/>
      <c r="H353" s="56"/>
      <c r="I353" s="68"/>
      <c r="J353" s="28"/>
      <c r="K353" s="27"/>
    </row>
    <row r="354" spans="1:11" ht="12.75" customHeight="1">
      <c r="A354" s="68"/>
      <c r="B354" s="69"/>
      <c r="C354" s="68"/>
      <c r="D354" s="70"/>
      <c r="E354" s="70"/>
      <c r="F354" s="70"/>
      <c r="G354" s="69"/>
      <c r="H354" s="56"/>
      <c r="I354" s="68"/>
      <c r="J354" s="28"/>
      <c r="K354" s="27"/>
    </row>
    <row r="355" spans="1:11">
      <c r="A355" s="56"/>
      <c r="B355" s="56"/>
      <c r="C355" s="56"/>
      <c r="D355" s="56"/>
      <c r="E355" s="56"/>
      <c r="F355" s="56"/>
      <c r="G355" s="56"/>
      <c r="H355" s="56"/>
      <c r="I355" s="68"/>
      <c r="J355" s="28"/>
      <c r="K355" s="27"/>
    </row>
    <row r="356" spans="1:11">
      <c r="A356" s="56"/>
      <c r="B356" s="56"/>
      <c r="C356" s="56"/>
      <c r="D356" s="56"/>
      <c r="E356" s="56"/>
      <c r="F356" s="56"/>
      <c r="G356" s="56"/>
      <c r="H356" s="56"/>
      <c r="I356" s="92">
        <f>I357-D351</f>
        <v>0</v>
      </c>
      <c r="J356" s="28"/>
      <c r="K356" s="27"/>
    </row>
    <row r="357" spans="1:11" ht="18.75">
      <c r="A357" s="56"/>
      <c r="B357" s="56"/>
      <c r="C357" s="56"/>
      <c r="D357" s="56"/>
      <c r="E357" s="56"/>
      <c r="F357" s="56"/>
      <c r="G357" s="56"/>
      <c r="H357" s="56"/>
      <c r="I357" s="71">
        <v>10536269.51</v>
      </c>
      <c r="J357" s="28"/>
      <c r="K357" s="27"/>
    </row>
    <row r="358" spans="1:11">
      <c r="I358" s="29"/>
      <c r="J358" s="28"/>
      <c r="K358" s="27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3" manualBreakCount="3">
    <brk id="23" max="16383" man="1"/>
    <brk id="48" max="6" man="1"/>
    <brk id="251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D21" sqref="D21"/>
    </sheetView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2" t="s">
        <v>0</v>
      </c>
    </row>
    <row r="2" spans="1:3" ht="33" customHeight="1">
      <c r="A2" s="100" t="s">
        <v>257</v>
      </c>
      <c r="B2" s="100"/>
      <c r="C2" s="100"/>
    </row>
    <row r="3" spans="1:3" ht="11.45" customHeight="1">
      <c r="A3" s="94" t="s">
        <v>0</v>
      </c>
      <c r="B3" s="94"/>
      <c r="C3" s="94"/>
    </row>
    <row r="4" spans="1:3" ht="21.6" customHeight="1">
      <c r="A4" s="94" t="s">
        <v>258</v>
      </c>
      <c r="B4" s="94"/>
      <c r="C4" s="94"/>
    </row>
    <row r="5" spans="1:3" ht="21.6" customHeight="1">
      <c r="A5" s="9" t="s">
        <v>82</v>
      </c>
      <c r="B5" s="9" t="s">
        <v>259</v>
      </c>
      <c r="C5" s="9" t="s">
        <v>260</v>
      </c>
    </row>
    <row r="6" spans="1:3" ht="12.75" customHeight="1">
      <c r="A6" s="9" t="s">
        <v>39</v>
      </c>
      <c r="B6" s="10" t="s">
        <v>261</v>
      </c>
      <c r="C6" s="10" t="s">
        <v>262</v>
      </c>
    </row>
    <row r="7" spans="1:3" ht="12.75" customHeight="1">
      <c r="A7" s="9" t="s">
        <v>40</v>
      </c>
      <c r="B7" s="10" t="s">
        <v>263</v>
      </c>
      <c r="C7" s="10" t="s">
        <v>264</v>
      </c>
    </row>
    <row r="8" spans="1:3" ht="11.45" customHeight="1">
      <c r="A8" s="94" t="s">
        <v>0</v>
      </c>
      <c r="B8" s="94"/>
      <c r="C8" s="94"/>
    </row>
    <row r="9" spans="1:3" ht="21.6" customHeight="1">
      <c r="A9" s="114" t="s">
        <v>265</v>
      </c>
      <c r="B9" s="114"/>
      <c r="C9" s="114"/>
    </row>
    <row r="10" spans="1:3" ht="12.75" customHeight="1">
      <c r="A10" s="9" t="s">
        <v>39</v>
      </c>
      <c r="B10" s="115" t="s">
        <v>266</v>
      </c>
      <c r="C10" s="115"/>
    </row>
    <row r="11" spans="1:3" ht="12.75" customHeight="1">
      <c r="A11" s="9" t="s">
        <v>40</v>
      </c>
      <c r="B11" s="115" t="s">
        <v>267</v>
      </c>
      <c r="C11" s="115"/>
    </row>
    <row r="12" spans="1:3" ht="11.45" customHeight="1">
      <c r="A12" s="94" t="s">
        <v>0</v>
      </c>
      <c r="B12" s="94"/>
      <c r="C12" s="94"/>
    </row>
    <row r="13" spans="1:3" ht="21.6" customHeight="1">
      <c r="A13" s="114" t="s">
        <v>268</v>
      </c>
      <c r="B13" s="114"/>
      <c r="C13" s="114"/>
    </row>
    <row r="14" spans="1:3" ht="12.75" customHeight="1">
      <c r="A14" s="9" t="s">
        <v>39</v>
      </c>
      <c r="B14" s="115" t="s">
        <v>269</v>
      </c>
      <c r="C14" s="115"/>
    </row>
    <row r="15" spans="1:3" ht="11.45" customHeight="1">
      <c r="A15" s="94" t="s">
        <v>0</v>
      </c>
      <c r="B15" s="94"/>
      <c r="C15" s="94"/>
    </row>
    <row r="16" spans="1:3" ht="29.45" customHeight="1">
      <c r="A16" s="100" t="s">
        <v>270</v>
      </c>
      <c r="B16" s="100"/>
      <c r="C16" s="100"/>
    </row>
    <row r="17" spans="1:3" ht="10.35" customHeight="1">
      <c r="A17" s="112" t="s">
        <v>0</v>
      </c>
      <c r="B17" s="112"/>
      <c r="C17" s="112"/>
    </row>
    <row r="18" spans="1:3" ht="28.9" customHeight="1">
      <c r="A18" s="9" t="s">
        <v>82</v>
      </c>
      <c r="B18" s="9" t="s">
        <v>271</v>
      </c>
      <c r="C18" s="9" t="s">
        <v>272</v>
      </c>
    </row>
    <row r="19" spans="1:3" ht="12.75" customHeight="1">
      <c r="A19" s="9" t="s">
        <v>39</v>
      </c>
      <c r="B19" s="10" t="s">
        <v>273</v>
      </c>
      <c r="C19" s="10" t="s">
        <v>0</v>
      </c>
    </row>
    <row r="20" spans="1:3" ht="12.75" customHeight="1">
      <c r="A20" s="9" t="s">
        <v>40</v>
      </c>
      <c r="B20" s="10" t="s">
        <v>274</v>
      </c>
      <c r="C20" s="10" t="s">
        <v>0</v>
      </c>
    </row>
    <row r="21" spans="1:3" ht="28.9" customHeight="1">
      <c r="A21" s="9" t="s">
        <v>41</v>
      </c>
      <c r="B21" s="10" t="s">
        <v>275</v>
      </c>
      <c r="C21" s="10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2018-10-22T10:09:38Z</dcterms:modified>
</cp:coreProperties>
</file>